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3395" tabRatio="759"/>
  </bookViews>
  <sheets>
    <sheet name="自治区重点项目绩效评价" sheetId="4" r:id="rId1"/>
    <sheet name="财政重点绩效目标跟踪监控" sheetId="5" r:id="rId2"/>
    <sheet name="中央对地方转移支付绩效自评" sheetId="1" r:id="rId3"/>
    <sheet name="自治区对市县专项转移支付绩效自评" sheetId="3" r:id="rId4"/>
  </sheets>
  <definedNames>
    <definedName name="_xlnm._FilterDatabase" localSheetId="2" hidden="1">中央对地方转移支付绩效自评!$A$1:$J$137</definedName>
    <definedName name="_xlnm.Print_Titles" localSheetId="2">中央对地方转移支付绩效自评!$4:$5</definedName>
    <definedName name="_xlnm._FilterDatabase" localSheetId="3" hidden="1">自治区对市县专项转移支付绩效自评!$A$1:$J$236</definedName>
    <definedName name="_xlnm.Print_Titles" localSheetId="3">自治区对市县专项转移支付绩效自评!$4:$5</definedName>
    <definedName name="_xlnm.Print_Titles" localSheetId="0">自治区重点项目绩效评价!$4:$5</definedName>
    <definedName name="_xlnm.Print_Area" localSheetId="2">中央对地方转移支付绩效自评!$A$1:$J$137</definedName>
    <definedName name="_xlnm.Print_Titles" localSheetId="1">财政重点绩效目标跟踪监控!$4:$4</definedName>
    <definedName name="_xlnm._FilterDatabase" localSheetId="0" hidden="1">自治区重点项目绩效评价!$A$1:$H$79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<sst xmlns="http://schemas.openxmlformats.org/spreadsheetml/2006/main" count="1785" uniqueCount="1139">
  <si>
    <t>附件1</t>
  </si>
  <si>
    <t>2024年度自治区重点项目绩效评价结果统计表</t>
  </si>
  <si>
    <t xml:space="preserve">              　　　　　　　　　　　　　　　　　                                                  单位：万元</t>
  </si>
  <si>
    <t>序号</t>
  </si>
  <si>
    <t>项目名称</t>
  </si>
  <si>
    <t>资金额度
（万元）</t>
  </si>
  <si>
    <t>绩效目标实现情况</t>
  </si>
  <si>
    <t>评价结论</t>
  </si>
  <si>
    <t>主管部门</t>
  </si>
  <si>
    <t>备注</t>
  </si>
  <si>
    <t>评分</t>
  </si>
  <si>
    <t>评级</t>
  </si>
  <si>
    <r>
      <rPr>
        <b/>
        <sz val="14"/>
        <color theme="1"/>
        <rFont val="宋体"/>
        <charset val="134"/>
      </rPr>
      <t>总</t>
    </r>
    <r>
      <rPr>
        <b/>
        <sz val="14"/>
        <color theme="1"/>
        <rFont val="Times New Roman"/>
        <charset val="0"/>
      </rPr>
      <t xml:space="preserve">  </t>
    </r>
    <r>
      <rPr>
        <b/>
        <sz val="14"/>
        <color theme="1"/>
        <rFont val="宋体"/>
        <charset val="134"/>
      </rPr>
      <t>计</t>
    </r>
  </si>
  <si>
    <t>一、自治区本级部门组织开展的重点项目绩效评价</t>
  </si>
  <si>
    <t>乡镇（街道）综合养老服务中心</t>
  </si>
  <si>
    <r>
      <rPr>
        <sz val="14"/>
        <rFont val="宋体"/>
        <charset val="134"/>
        <scheme val="minor"/>
      </rPr>
      <t>新建、改建（街道）综合养老服务中心</t>
    </r>
    <r>
      <rPr>
        <sz val="14"/>
        <rFont val="宋体"/>
        <charset val="0"/>
        <scheme val="minor"/>
      </rPr>
      <t>11</t>
    </r>
    <r>
      <rPr>
        <sz val="14"/>
        <rFont val="宋体"/>
        <charset val="134"/>
        <scheme val="minor"/>
      </rPr>
      <t>个，已完成建设</t>
    </r>
    <r>
      <rPr>
        <sz val="14"/>
        <rFont val="宋体"/>
        <charset val="0"/>
        <scheme val="minor"/>
      </rPr>
      <t>6</t>
    </r>
    <r>
      <rPr>
        <sz val="14"/>
        <rFont val="宋体"/>
        <charset val="134"/>
        <scheme val="minor"/>
      </rPr>
      <t>个，正在建设</t>
    </r>
    <r>
      <rPr>
        <sz val="14"/>
        <rFont val="宋体"/>
        <charset val="0"/>
        <scheme val="minor"/>
      </rPr>
      <t>5</t>
    </r>
    <r>
      <rPr>
        <sz val="14"/>
        <rFont val="宋体"/>
        <charset val="134"/>
        <scheme val="minor"/>
      </rPr>
      <t>个，项目建设符合建筑、消防等相关标准，质量合格率达</t>
    </r>
    <r>
      <rPr>
        <sz val="14"/>
        <rFont val="宋体"/>
        <charset val="0"/>
        <scheme val="minor"/>
      </rPr>
      <t>100%</t>
    </r>
    <r>
      <rPr>
        <sz val="14"/>
        <rFont val="宋体"/>
        <charset val="134"/>
        <scheme val="minor"/>
      </rPr>
      <t>。提供照护、助餐、文化娱乐等服务，促进居家社区养老服务发展，周边老年人满意度</t>
    </r>
    <r>
      <rPr>
        <sz val="14"/>
        <rFont val="宋体"/>
        <charset val="0"/>
        <scheme val="minor"/>
      </rPr>
      <t>≥95</t>
    </r>
    <r>
      <rPr>
        <sz val="14"/>
        <rFont val="宋体"/>
        <charset val="134"/>
        <scheme val="minor"/>
      </rPr>
      <t>以上。</t>
    </r>
  </si>
  <si>
    <t>自治区民政厅</t>
  </si>
  <si>
    <t>本级体彩公益金支持多功能运动场建设项目</t>
  </si>
  <si>
    <t>通过实施多功能运动场建设项目，全民健身设施网络不断完善，群众健身运动需求进一步得到满足，产出指标、效益指标、满意度指标基本达到预期目标。</t>
  </si>
  <si>
    <t>自治区体育局</t>
  </si>
  <si>
    <t>自治区彩票公益金支持困难重度残疾人无障碍改造项目</t>
  </si>
  <si>
    <t>为全区4190户困难残疾人家庭提供无障碍改造服务，被改造残疾人家庭或残疾人对无障碍改造服务满意度85%以上，进一步改善残疾人居家环境，提高了生活质量和生活便利程度。</t>
  </si>
  <si>
    <t>自治区残联</t>
  </si>
  <si>
    <t>彩票销售机构业务费-市场营销推广费</t>
  </si>
  <si>
    <t>以“建设负责任、可信赖、高质量发展的国家公益彩票”为总体目标，秉承“全产品、全渠道、全价值链”的管理思维，结合体育彩票“十四五”规划整体部署，全年开展系列营销推广活动11次，激活市场活力，促进各游戏均衡发展；开展即开票高效运营项目配送即开票务，提高配送效率，2024年体彩销售24.72亿元，筹集公益金6.2亿元，更好地服务于社会。服务对象满意度达到94.06%。</t>
  </si>
  <si>
    <t>自治区体育彩票管理中心</t>
  </si>
  <si>
    <t>电脑型福利彩票销售系统技术服务</t>
  </si>
  <si>
    <t>项目中心专设机构具体负责，分工明确，管理制度健全。在项目实施过程中故障应急处置24小时响应，软硬件设备性能稳定、兼容性强，实际完成质量达标率100%。为全区1700余家站点提供服务，提升用于体验和运营效率，受益群体满意度达98%以上，保障全区电脑型福利彩票正常销售、兑奖、缴款、信息查询等服务。</t>
  </si>
  <si>
    <t>宁夏福利彩票发行中心</t>
  </si>
  <si>
    <t>文艺作品奖励扶持项目</t>
  </si>
  <si>
    <t>扶持16部文艺作品，获扶持文艺作品均完成创作；奖励25部文艺作品，获奖励作品均为获得国家级奖项或入选国内其他高水准文艺评比展览等活动作品。奖励扶持金额符合规定。扶持资金鼓励文艺工作者创作推出更多反应宁夏特色的文艺精品，提升文艺工作者、爱好者的创作积极性。奖励资金发挥获奖作品的示范带动作用，引导文艺工作者创作更多现实题材、爱国主义题材作品、宁夏特色的精品力作，造就一批高水平文艺创作人才。项目的实施，对鼓励文艺创作者创作出更多思想精深、艺术精湛、制作精良的原创优秀文艺作品起到鼓励的激励作用。</t>
  </si>
  <si>
    <t>自治区党委        宣传部</t>
  </si>
  <si>
    <t>文物保护资金</t>
  </si>
  <si>
    <t>2024年自治区文物保护资金，精准聚焦文物普查、革命文物保护与研究、考古文物修复中心建设等10个核心项目，有力推动文物保护工作系统化开展。截至年底，项目整体完成率达90%，验收合格率100%，成本控制精准，无超预算情况。项目的落地实施，成功吸引728万人次参与文物参观，有力推动文物资源走近公众、融入生活，为全区文物事业高质量发展筑牢根基。在核心能力建设上，深化系统研究文物保护体系，全区文物保护利用的专业化、规范化水平显著提升，文物研究的深度与广度持续拓展，为文化遗产的永续传承构建起坚实保障。社会反响来看，91.2%的公众满意度充分印证了项目的民生价值，既切实满足了人民群众日益增长的精神文化需求，也彰显了自治区在文化遗产保护领域的责任担当，为建设文化强区、推动文化遗产保护与经济社会协同发展奠定了坚实基础。</t>
  </si>
  <si>
    <t>自治区文化和旅游厅</t>
  </si>
  <si>
    <t>民族地区有线高清交互数字电视 机顶盒推广普及项目</t>
  </si>
  <si>
    <t>2024年完成银川市三区两县（兴庆区、金凤区、西夏区、灵武市、永宁县）、石嘴山市一区一县（大武口区、平罗县）、吴忠市两区一县（利通区、红寺堡区、青铜峡市）、中卫市一区一县（沙坡头区、中宁县）等13个县(市、区)10.02万户高清交互机顶盒推广普及任务，推动民族地区广播电视公共服务数字化、高清化、网络化、智能化、均等化，实现有线电视用户从传统“看电视”向现代“用电视”的转变。该项目获得了较高的用户满意度，用户满意度为94.58%。</t>
  </si>
  <si>
    <t>自治区广播电视局</t>
  </si>
  <si>
    <t>宁夏广播电视节目直播卫星传输项目</t>
  </si>
  <si>
    <t>根据合同条款，自治区广播电视局每年向国家广电总局广播电视卫星直播管理中心支付940.00万元人民币，作为直播卫星传输技术服务费，保障宁夏“户户通”认证用户能够稳定接收8套宁夏省级广播电视节目。一是成功实现了我区8套省级广播电视节目在宁夏地区的全面覆盖，确保了农村地区能够收看到多套电视节目和收听到多套广播节目，极大地丰富了人民群众的精神文化生活；二是坚决贯彻党的群众路线，全面保障人民群众的文化权益：深入宣传党的方针政策，广泛普及农业科技知识，加强群众精神文明建设，有效促进了我区基本公共文化服务体系的建设。</t>
  </si>
  <si>
    <t>宁夏应急广播工程自治区级平台建设项目</t>
  </si>
  <si>
    <t>项目建成后，依托应急广播科学精准、安全高效的应急信息发布机制，能够为自治区党委、政府提供面向突发公共事件预测预警和决策调度的有力支撑，为突发公共事件的统一协调处置提供强大的决策支持；可以有效减少各类突发事件所造成的经济损失和人员伤亡，从而为全区经济全面、健康、有序、稳定和可持续发展提供有力的保障可以有效减轻灾害事故造成的损失，有力保护人民群众生命财产安全。同时，在加强灾害预警、发布权威信息、协调救援指挥、灾后心理重建及政策引领、舆论引导等方面具有不可替代的特殊作用。经问卷调查项目满意度为98.08%。</t>
  </si>
  <si>
    <t>自治区自然科学基金项目</t>
  </si>
  <si>
    <t>该专项主要支持科研人员开展基础研究和应用基础研究，形成具有区域代表性和学术影响力的原创科技成果，为我区经济社会高质量发展提供科技支撑。2024年成效有：产出发明专利227项，占全区登记的12.75%；使用新型专利160项；SCI/EI论文613篇，中文核心期刊607篇；支持团队中，博士521人，硕士1914人，学士646人，研究团队平均年龄35岁；有效撬动获得国家自然科学基金项目增长至197个等。通过调查问卷统计，服务对象满意度超过95%。专项的实施对高校院所科研水平的提升、基础研究的突破，人才团队的培育等方面都有积极作用。</t>
  </si>
  <si>
    <t>自治区科技厅</t>
  </si>
  <si>
    <t>医疗、生态环保和社会管理重点研发项目</t>
  </si>
  <si>
    <t>该专项主要支持医疗、生态环保和社会管理领域的相关重点研发和科技攻关，本次参与评价的 313 个项目，部分新立项目正在实施尚未产出成果，其余项目成效有：研发新产品、新技术 69个；搭建数据资源库 27 个；开发大数据平台 18 个；生成解决方案 74个、建立示范区、基地 42 个；申请专利、获得授权发明、实用新型、外观专利共 317 项；取得软件著作权 108 项；申报地方标准 41 项；公开发表学术论文 994 篇；出版学术专著 11 部；培养博士、硕士、青年骨干等各类人才 730 名等。通过调查问卷统计，服务对象满意度大于90%。专项的实施在关系人口健康、资源环境、公共安全与社会管理等领域发挥着重要作用，为我区社会科技发展有极大作用。</t>
  </si>
  <si>
    <t>强化县域科技成果转化应用示范项目</t>
  </si>
  <si>
    <t>该专项通过项目引导带动区内企业、新型经营主体和科技特派员加大先进适用科技成果引进转化应用，全年累计转化各类科技成果1638项，其中引进转化农业新品种915个，示范推广农业新技术、新模式723项，并通过“科研院所+企业+基地”的协同创新模式，转化科技成果250多项，有效打通了科技成果转化“最后一公里”。通过调查问卷统计，服务对象满意度大于90%。专项的实施助力全区22个县（区）因地制宜，培育出具有区域特色的主导产业，形成了差异化、特色化、集群化的发展格局，为县域经济高质量发展注入了强劲动力。</t>
  </si>
  <si>
    <t>自治区充电基础设施服务保障能力提升专项资金</t>
  </si>
  <si>
    <r>
      <rPr>
        <sz val="14"/>
        <rFont val="宋体"/>
        <charset val="134"/>
        <scheme val="minor"/>
      </rPr>
      <t>超额完成总体目标，实际补贴充电桩总容量</t>
    </r>
    <r>
      <rPr>
        <sz val="14"/>
        <rFont val="宋体"/>
        <charset val="0"/>
        <scheme val="minor"/>
      </rPr>
      <t>81728</t>
    </r>
    <r>
      <rPr>
        <sz val="14"/>
        <rFont val="宋体"/>
        <charset val="134"/>
        <scheme val="minor"/>
      </rPr>
      <t>千瓦，补贴金额</t>
    </r>
    <r>
      <rPr>
        <sz val="14"/>
        <rFont val="宋体"/>
        <charset val="0"/>
        <scheme val="minor"/>
      </rPr>
      <t>600</t>
    </r>
    <r>
      <rPr>
        <sz val="14"/>
        <rFont val="宋体"/>
        <charset val="134"/>
        <scheme val="minor"/>
      </rPr>
      <t>万元，预算执行率</t>
    </r>
    <r>
      <rPr>
        <sz val="14"/>
        <rFont val="宋体"/>
        <charset val="0"/>
        <scheme val="minor"/>
      </rPr>
      <t>100%</t>
    </r>
    <r>
      <rPr>
        <sz val="14"/>
        <rFont val="宋体"/>
        <charset val="134"/>
        <scheme val="minor"/>
      </rPr>
      <t>。银川市中心城区已形成“3公里充电服务圈”，其他地级市中心城区加快形成“3公里充电服务圈”，电动汽车充电保障能力进一步提升。2024年，我区新增新能源汽车5.19万辆，渗透率25.08%，推动交通运输绿色低碳转型。</t>
    </r>
  </si>
  <si>
    <t>自治区发改委</t>
  </si>
  <si>
    <t>促进电子商务发展</t>
  </si>
  <si>
    <r>
      <rPr>
        <sz val="14"/>
        <rFont val="宋体"/>
        <charset val="134"/>
        <scheme val="minor"/>
      </rPr>
      <t>促进电子商务发展项目实施内容主要为开展网上年货节、双品网购节、数商兴农年、</t>
    </r>
    <r>
      <rPr>
        <sz val="14"/>
        <rFont val="宋体"/>
        <charset val="0"/>
        <scheme val="minor"/>
      </rPr>
      <t>“</t>
    </r>
    <r>
      <rPr>
        <sz val="14"/>
        <rFont val="宋体"/>
        <charset val="134"/>
        <scheme val="minor"/>
      </rPr>
      <t>我在宁夏带好货</t>
    </r>
    <r>
      <rPr>
        <sz val="14"/>
        <rFont val="宋体"/>
        <charset val="0"/>
        <scheme val="minor"/>
      </rPr>
      <t>”2024</t>
    </r>
    <r>
      <rPr>
        <sz val="14"/>
        <rFont val="宋体"/>
        <charset val="134"/>
        <scheme val="minor"/>
      </rPr>
      <t>直播电商季等</t>
    </r>
    <r>
      <rPr>
        <sz val="14"/>
        <rFont val="宋体"/>
        <charset val="0"/>
        <scheme val="minor"/>
      </rPr>
      <t>4</t>
    </r>
    <r>
      <rPr>
        <sz val="14"/>
        <rFont val="宋体"/>
        <charset val="134"/>
        <scheme val="minor"/>
      </rPr>
      <t>项全区性电商消费促进活动，联动各市、县（区）商务部门开展了</t>
    </r>
    <r>
      <rPr>
        <sz val="14"/>
        <rFont val="宋体"/>
        <charset val="0"/>
        <scheme val="minor"/>
      </rPr>
      <t>350</t>
    </r>
    <r>
      <rPr>
        <sz val="14"/>
        <rFont val="宋体"/>
        <charset val="134"/>
        <scheme val="minor"/>
      </rPr>
      <t>余场配套活动，培育壮大电商龙头企业</t>
    </r>
    <r>
      <rPr>
        <sz val="14"/>
        <rFont val="宋体"/>
        <charset val="0"/>
        <scheme val="minor"/>
      </rPr>
      <t>99</t>
    </r>
    <r>
      <rPr>
        <sz val="14"/>
        <rFont val="宋体"/>
        <charset val="134"/>
        <scheme val="minor"/>
      </rPr>
      <t>个，开展电商培训，全区累计培训人数</t>
    </r>
    <r>
      <rPr>
        <sz val="14"/>
        <rFont val="宋体"/>
        <charset val="0"/>
        <scheme val="minor"/>
      </rPr>
      <t>3000</t>
    </r>
    <r>
      <rPr>
        <sz val="14"/>
        <rFont val="宋体"/>
        <charset val="134"/>
        <scheme val="minor"/>
      </rPr>
      <t>余人次。项目的实施取得了较好的经济效益和社会效益，如支持培育壮大电商龙头企业、开展电商消费促进活动，有效促进了2024年宁夏网络零售、农村网络零售额、农产品网络零售等经济数据增长，开展电商人才队伍培训，有效提升了电商人才综合能力，对促进壮大宁夏电商人才队伍建设发挥了重要作用。项目总体满意度</t>
    </r>
    <r>
      <rPr>
        <sz val="14"/>
        <rFont val="宋体"/>
        <charset val="0"/>
        <scheme val="minor"/>
      </rPr>
      <t>92.39%</t>
    </r>
    <r>
      <rPr>
        <sz val="14"/>
        <rFont val="宋体"/>
        <charset val="134"/>
        <scheme val="minor"/>
      </rPr>
      <t>。</t>
    </r>
  </si>
  <si>
    <t>自治区商务厅</t>
  </si>
  <si>
    <t>扩大消费资金</t>
  </si>
  <si>
    <t>结合自治区政策文件要求，银川市、石嘴山市、吴忠市、固原市、中卫市商务局各自制定了促消费活动实施方案或配套政策，在项目政策实施期内，根据本市消费特征等实际情况，对活动方式、活动内容、参与商家或平台等要素进行了个性化设计，发放汽车、家居、餐饮、家电、成品油等消费券，金额合计 2,490.50万元，实际核销金额2,489.37万元，核销率为99.95%，拉动关联消费金额65,393.72万元，撬动倍数达26.27倍，达到了促进消费增长的预期效果。</t>
  </si>
  <si>
    <t>会展业发展</t>
  </si>
  <si>
    <t>会展博览业发展项目实施内容主要为各地培育会展博览主体，引进培育举办高端会议、论坛、展览等品牌会展博览项目44个，全区举办各类会展博览活动331场次，各类会展项目展出面积123.72万平方米，参加商品交易会、博览会12场次，完成了目标任务。项目的实施取得了较好的经济效益和社会效益，如不仅带动了会展业经济发展，提升了会展博览业影响力，还培育支持了一批会展博览业主体，促进了产业链上下游协同，确保了会展产业的可持续生态建设，对宁夏地区会展博览业长期发展具有持续性作用。项目综合满意度88.37%。</t>
  </si>
  <si>
    <t>高质高效招商引资</t>
  </si>
  <si>
    <r>
      <rPr>
        <sz val="14"/>
        <rFont val="宋体"/>
        <charset val="134"/>
        <scheme val="minor"/>
      </rPr>
      <t>高质高效招商引资项目实施内容主要为开展招商引资活动</t>
    </r>
    <r>
      <rPr>
        <sz val="14"/>
        <rFont val="宋体"/>
        <charset val="0"/>
        <scheme val="minor"/>
      </rPr>
      <t>3133</t>
    </r>
    <r>
      <rPr>
        <sz val="14"/>
        <rFont val="宋体"/>
        <charset val="134"/>
        <scheme val="minor"/>
      </rPr>
      <t>批次，储备重大招商项目</t>
    </r>
    <r>
      <rPr>
        <sz val="14"/>
        <rFont val="宋体"/>
        <charset val="0"/>
        <scheme val="minor"/>
      </rPr>
      <t>152</t>
    </r>
    <r>
      <rPr>
        <sz val="14"/>
        <rFont val="宋体"/>
        <charset val="134"/>
        <scheme val="minor"/>
      </rPr>
      <t>个，完成招商引资</t>
    </r>
    <r>
      <rPr>
        <sz val="14"/>
        <rFont val="宋体"/>
        <charset val="0"/>
        <scheme val="minor"/>
      </rPr>
      <t>1854</t>
    </r>
    <r>
      <rPr>
        <sz val="14"/>
        <rFont val="宋体"/>
        <charset val="134"/>
        <scheme val="minor"/>
      </rPr>
      <t>亿元我，完成了目标任务。各地区商务部门开展的招商引资活动，较好地宣传提升了本地区影响力，有效推动了地区经济发展，招商引入企业有效提升了当地就业数量和质量。项目综合满意度94.08%。</t>
    </r>
  </si>
  <si>
    <t>现代流通体系建设</t>
  </si>
  <si>
    <r>
      <rPr>
        <sz val="14"/>
        <rFont val="宋体"/>
        <charset val="134"/>
        <scheme val="minor"/>
      </rPr>
      <t>现代流通体系建设项目实施内容主要为自治区商务厅开展农产品市场体系建设、开展老字号焕新成长行动、品牌培育及展示展销中心建设等项目，五市商务局开展一刻钟便民生活圈试点建设</t>
    </r>
    <r>
      <rPr>
        <sz val="14"/>
        <rFont val="宋体"/>
        <charset val="0"/>
        <scheme val="minor"/>
      </rPr>
      <t>1</t>
    </r>
    <r>
      <rPr>
        <sz val="14"/>
        <rFont val="宋体"/>
        <charset val="134"/>
        <scheme val="minor"/>
      </rPr>
      <t>个；支持便利店品牌化连锁化发展</t>
    </r>
    <r>
      <rPr>
        <sz val="14"/>
        <rFont val="宋体"/>
        <charset val="0"/>
        <scheme val="minor"/>
      </rPr>
      <t>5</t>
    </r>
    <r>
      <rPr>
        <sz val="14"/>
        <rFont val="宋体"/>
        <charset val="134"/>
        <scheme val="minor"/>
      </rPr>
      <t>个、绿色商场（超市）、绿色饭店（餐厅）评选认定各</t>
    </r>
    <r>
      <rPr>
        <sz val="14"/>
        <rFont val="宋体"/>
        <charset val="0"/>
        <scheme val="minor"/>
      </rPr>
      <t>5</t>
    </r>
    <r>
      <rPr>
        <sz val="14"/>
        <rFont val="宋体"/>
        <charset val="134"/>
        <scheme val="minor"/>
      </rPr>
      <t>个，外销窗口设立奖补</t>
    </r>
    <r>
      <rPr>
        <sz val="14"/>
        <rFont val="宋体"/>
        <charset val="0"/>
        <scheme val="minor"/>
      </rPr>
      <t>5</t>
    </r>
    <r>
      <rPr>
        <sz val="14"/>
        <rFont val="宋体"/>
        <charset val="134"/>
        <scheme val="minor"/>
      </rPr>
      <t>个、特色商业街区提升改造</t>
    </r>
    <r>
      <rPr>
        <sz val="14"/>
        <rFont val="宋体"/>
        <charset val="0"/>
        <scheme val="minor"/>
      </rPr>
      <t>2</t>
    </r>
    <r>
      <rPr>
        <sz val="14"/>
        <rFont val="宋体"/>
        <charset val="134"/>
        <scheme val="minor"/>
      </rPr>
      <t>条，较好的完成了绩效目标。项目的实施取得了较好的经济效益、社会效益，如对商业街的改造有效改善了消费环境，有效带动了商家的销售额，促进了消费；如一刻钟便民圈建设、便利店品牌化发展，不断提升了便民、利民服务能力；支持外销窗口设立奖补，进一步促进了特色产品品牌推广和市场销售渠道拓展，深化了区域交流合作。项目综合满意度85.02%。</t>
    </r>
  </si>
  <si>
    <t>家政服务提质扩容</t>
  </si>
  <si>
    <r>
      <rPr>
        <sz val="14"/>
        <rFont val="宋体"/>
        <charset val="134"/>
        <scheme val="minor"/>
      </rPr>
      <t>家政服务提质扩容项目实施内容主要为五市开展家政服务人员从业培训，累计培训人次</t>
    </r>
    <r>
      <rPr>
        <sz val="14"/>
        <rFont val="宋体"/>
        <charset val="0"/>
        <scheme val="minor"/>
      </rPr>
      <t>776</t>
    </r>
    <r>
      <rPr>
        <sz val="14"/>
        <rFont val="宋体"/>
        <charset val="134"/>
        <scheme val="minor"/>
      </rPr>
      <t>人，五市需配合自治区商务厅开展</t>
    </r>
    <r>
      <rPr>
        <sz val="14"/>
        <rFont val="宋体"/>
        <charset val="0"/>
        <scheme val="minor"/>
      </rPr>
      <t>“</t>
    </r>
    <r>
      <rPr>
        <sz val="14"/>
        <rFont val="宋体"/>
        <charset val="134"/>
        <scheme val="minor"/>
      </rPr>
      <t>家政兴农年</t>
    </r>
    <r>
      <rPr>
        <sz val="14"/>
        <rFont val="宋体"/>
        <charset val="0"/>
        <scheme val="minor"/>
      </rPr>
      <t>”</t>
    </r>
    <r>
      <rPr>
        <sz val="14"/>
        <rFont val="宋体"/>
        <charset val="134"/>
        <scheme val="minor"/>
      </rPr>
      <t>系列活动</t>
    </r>
    <r>
      <rPr>
        <sz val="14"/>
        <rFont val="宋体"/>
        <charset val="0"/>
        <scheme val="minor"/>
      </rPr>
      <t>135</t>
    </r>
    <r>
      <rPr>
        <sz val="14"/>
        <rFont val="宋体"/>
        <charset val="134"/>
        <scheme val="minor"/>
      </rPr>
      <t>场次，自治区商务厅在全区组织开展了</t>
    </r>
    <r>
      <rPr>
        <sz val="14"/>
        <rFont val="宋体"/>
        <charset val="0"/>
        <scheme val="minor"/>
      </rPr>
      <t>“</t>
    </r>
    <r>
      <rPr>
        <sz val="14"/>
        <rFont val="宋体"/>
        <charset val="134"/>
        <scheme val="minor"/>
      </rPr>
      <t>放心家政</t>
    </r>
    <r>
      <rPr>
        <sz val="14"/>
        <rFont val="宋体"/>
        <charset val="0"/>
        <scheme val="minor"/>
      </rPr>
      <t xml:space="preserve"> </t>
    </r>
    <r>
      <rPr>
        <sz val="14"/>
        <rFont val="宋体"/>
        <charset val="134"/>
        <scheme val="minor"/>
      </rPr>
      <t>温馨常在</t>
    </r>
    <r>
      <rPr>
        <sz val="14"/>
        <rFont val="宋体"/>
        <charset val="0"/>
        <scheme val="minor"/>
      </rPr>
      <t>”</t>
    </r>
    <r>
      <rPr>
        <sz val="14"/>
        <rFont val="宋体"/>
        <charset val="134"/>
        <scheme val="minor"/>
      </rPr>
      <t>宁夏家政节招聘季－直播带岗活动，相继在银川市、吴忠市、石嘴山市、中卫市、固原市开展家政直播招聘季相关活动，自治区商务厅开展了宁夏家政服务业职业经理人</t>
    </r>
    <r>
      <rPr>
        <sz val="14"/>
        <rFont val="宋体"/>
        <charset val="0"/>
        <scheme val="minor"/>
      </rPr>
      <t>“</t>
    </r>
    <r>
      <rPr>
        <sz val="14"/>
        <rFont val="宋体"/>
        <charset val="134"/>
        <scheme val="minor"/>
      </rPr>
      <t>走出去、请进来</t>
    </r>
    <r>
      <rPr>
        <sz val="14"/>
        <rFont val="宋体"/>
        <charset val="0"/>
        <scheme val="minor"/>
      </rPr>
      <t>”</t>
    </r>
    <r>
      <rPr>
        <sz val="14"/>
        <rFont val="宋体"/>
        <charset val="134"/>
        <scheme val="minor"/>
      </rPr>
      <t>活动</t>
    </r>
    <r>
      <rPr>
        <sz val="14"/>
        <rFont val="宋体"/>
        <charset val="0"/>
        <scheme val="minor"/>
      </rPr>
      <t>1</t>
    </r>
    <r>
      <rPr>
        <sz val="14"/>
        <rFont val="宋体"/>
        <charset val="134"/>
        <scheme val="minor"/>
      </rPr>
      <t>场，自治区商务厅开展了宁夏绿色智能家电售后企业</t>
    </r>
    <r>
      <rPr>
        <sz val="14"/>
        <rFont val="宋体"/>
        <charset val="0"/>
        <scheme val="minor"/>
      </rPr>
      <t>“</t>
    </r>
    <r>
      <rPr>
        <sz val="14"/>
        <rFont val="宋体"/>
        <charset val="134"/>
        <scheme val="minor"/>
      </rPr>
      <t>进社区、进商场、进平台</t>
    </r>
    <r>
      <rPr>
        <sz val="14"/>
        <rFont val="宋体"/>
        <charset val="0"/>
        <scheme val="minor"/>
      </rPr>
      <t>”</t>
    </r>
    <r>
      <rPr>
        <sz val="14"/>
        <rFont val="宋体"/>
        <charset val="134"/>
        <scheme val="minor"/>
      </rPr>
      <t>活动</t>
    </r>
    <r>
      <rPr>
        <sz val="14"/>
        <rFont val="宋体"/>
        <charset val="0"/>
        <scheme val="minor"/>
      </rPr>
      <t>1</t>
    </r>
    <r>
      <rPr>
        <sz val="14"/>
        <rFont val="宋体"/>
        <charset val="134"/>
        <scheme val="minor"/>
      </rPr>
      <t>场。项目的实施取得了较好的社会效益，扩大了优质家政服务供给，引导家政服务持续向好发展，如开展家政人员培训有效提升了受训家政服务人员水平，开展家政直播带岗，促进了家政人员就业和收入。项目综合满意度86.99%。</t>
    </r>
  </si>
  <si>
    <t>国际货运通道建设</t>
  </si>
  <si>
    <r>
      <rPr>
        <sz val="14"/>
        <rFont val="宋体"/>
        <charset val="134"/>
        <scheme val="minor"/>
      </rPr>
      <t>国际货运通道项目主要实施内容2024年度对银川市</t>
    </r>
    <r>
      <rPr>
        <sz val="14"/>
        <rFont val="宋体"/>
        <charset val="0"/>
        <scheme val="minor"/>
      </rPr>
      <t>3</t>
    </r>
    <r>
      <rPr>
        <sz val="14"/>
        <rFont val="宋体"/>
        <charset val="134"/>
        <scheme val="minor"/>
      </rPr>
      <t>家、石嘴山市</t>
    </r>
    <r>
      <rPr>
        <sz val="14"/>
        <rFont val="宋体"/>
        <charset val="0"/>
        <scheme val="minor"/>
      </rPr>
      <t>1</t>
    </r>
    <r>
      <rPr>
        <sz val="14"/>
        <rFont val="宋体"/>
        <charset val="134"/>
        <scheme val="minor"/>
      </rPr>
      <t>家开行、运营国际铁路、道路货运、铁海联运班列的运输企业进行补贴，对石嘴山市</t>
    </r>
    <r>
      <rPr>
        <sz val="14"/>
        <rFont val="宋体"/>
        <charset val="0"/>
        <scheme val="minor"/>
      </rPr>
      <t>1</t>
    </r>
    <r>
      <rPr>
        <sz val="14"/>
        <rFont val="宋体"/>
        <charset val="134"/>
        <scheme val="minor"/>
      </rPr>
      <t>家购买</t>
    </r>
    <r>
      <rPr>
        <sz val="14"/>
        <rFont val="宋体"/>
        <charset val="0"/>
        <scheme val="minor"/>
      </rPr>
      <t>“</t>
    </r>
    <r>
      <rPr>
        <sz val="14"/>
        <rFont val="宋体"/>
        <charset val="134"/>
        <scheme val="minor"/>
      </rPr>
      <t>关税保证保险</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一单制</t>
    </r>
    <r>
      <rPr>
        <sz val="14"/>
        <rFont val="宋体"/>
        <charset val="0"/>
        <scheme val="minor"/>
      </rPr>
      <t>”</t>
    </r>
    <r>
      <rPr>
        <sz val="14"/>
        <rFont val="宋体"/>
        <charset val="134"/>
        <scheme val="minor"/>
      </rPr>
      <t>国际货物运输保险的进出口企业，对银川市</t>
    </r>
    <r>
      <rPr>
        <sz val="14"/>
        <rFont val="宋体"/>
        <charset val="0"/>
        <scheme val="minor"/>
      </rPr>
      <t>3</t>
    </r>
    <r>
      <rPr>
        <sz val="14"/>
        <rFont val="宋体"/>
        <charset val="134"/>
        <scheme val="minor"/>
      </rPr>
      <t>家、石嘴山市</t>
    </r>
    <r>
      <rPr>
        <sz val="14"/>
        <rFont val="宋体"/>
        <charset val="0"/>
        <scheme val="minor"/>
      </rPr>
      <t>1</t>
    </r>
    <r>
      <rPr>
        <sz val="14"/>
        <rFont val="宋体"/>
        <charset val="134"/>
        <scheme val="minor"/>
      </rPr>
      <t>家建设海运集装箱箱管点的企业进行补贴。项目的实施，取得了较好的社会效益，如：2024年我区“一单制”铁海联运国际货运目的地持续扩大，经港口转海运后，目的地覆盖18个国家50多个港口城市，合作运营船公司拓展至10家船公司，“一单制”业务模式的影响力明显提升，通过全程多式联运，有效避免了传统运输模式的单证流转和货物倒载换装，大幅减少了企业填报单据种类和对接环节，降低了相关手续的办理难度，大幅提升了贸易便利化水平提升。项目综合满意度91.14%。</t>
    </r>
  </si>
  <si>
    <t>重点小城镇建设项目</t>
  </si>
  <si>
    <t>2021-2024共实施重点小城镇25个，自治区累计安排奖补资金6.3亿元，完成投资148.5亿元，占“十四五”期间总投资计划（200亿元）的74.3%。一是完善了重点小城镇基础设施和公共服务设施，使居民生产生活及出行的便捷性得以有效提升。二是带动乡村产业发展壮大，有效提升当地特色优势产业发展水平，三是推动就地就近新型城镇化，促进城乡融合水平。经调查问卷综合汇总分析，群众满意度为88.90%。</t>
  </si>
  <si>
    <t>自治区住建厅</t>
  </si>
  <si>
    <t>高质量美丽宜居村庄建设项目</t>
  </si>
  <si>
    <r>
      <rPr>
        <sz val="14"/>
        <rFont val="宋体"/>
        <charset val="0"/>
        <scheme val="minor"/>
      </rPr>
      <t>2024</t>
    </r>
    <r>
      <rPr>
        <sz val="14"/>
        <rFont val="宋体"/>
        <charset val="134"/>
        <scheme val="minor"/>
      </rPr>
      <t>年</t>
    </r>
    <r>
      <rPr>
        <sz val="14"/>
        <rFont val="宋体"/>
        <charset val="0"/>
        <scheme val="minor"/>
      </rPr>
      <t>7</t>
    </r>
    <r>
      <rPr>
        <sz val="14"/>
        <rFont val="宋体"/>
        <charset val="134"/>
        <scheme val="minor"/>
      </rPr>
      <t>月</t>
    </r>
    <r>
      <rPr>
        <sz val="14"/>
        <rFont val="宋体"/>
        <charset val="0"/>
        <scheme val="minor"/>
      </rPr>
      <t>25</t>
    </r>
    <r>
      <rPr>
        <sz val="14"/>
        <rFont val="宋体"/>
        <charset val="134"/>
        <scheme val="minor"/>
      </rPr>
      <t>日，自治区财政厅印发《关于下达</t>
    </r>
    <r>
      <rPr>
        <sz val="14"/>
        <rFont val="宋体"/>
        <charset val="0"/>
        <scheme val="minor"/>
      </rPr>
      <t>2024</t>
    </r>
    <r>
      <rPr>
        <sz val="14"/>
        <rFont val="宋体"/>
        <charset val="134"/>
        <scheme val="minor"/>
      </rPr>
      <t>年美丽宜居村庄建设项目奖补资金预算的通知》（宁财</t>
    </r>
    <r>
      <rPr>
        <sz val="14"/>
        <rFont val="宋体"/>
        <charset val="0"/>
        <scheme val="minor"/>
      </rPr>
      <t>&lt;</t>
    </r>
    <r>
      <rPr>
        <sz val="14"/>
        <rFont val="宋体"/>
        <charset val="134"/>
        <scheme val="minor"/>
      </rPr>
      <t>建</t>
    </r>
    <r>
      <rPr>
        <sz val="14"/>
        <rFont val="宋体"/>
        <charset val="0"/>
        <scheme val="minor"/>
      </rPr>
      <t>&gt;</t>
    </r>
    <r>
      <rPr>
        <sz val="14"/>
        <rFont val="宋体"/>
        <charset val="134"/>
        <scheme val="minor"/>
      </rPr>
      <t>指标〔</t>
    </r>
    <r>
      <rPr>
        <sz val="14"/>
        <rFont val="宋体"/>
        <charset val="0"/>
        <scheme val="minor"/>
      </rPr>
      <t>2024</t>
    </r>
    <r>
      <rPr>
        <sz val="14"/>
        <rFont val="宋体"/>
        <charset val="134"/>
        <scheme val="minor"/>
      </rPr>
      <t>〕</t>
    </r>
    <r>
      <rPr>
        <sz val="14"/>
        <rFont val="宋体"/>
        <charset val="0"/>
        <scheme val="minor"/>
      </rPr>
      <t>292</t>
    </r>
    <r>
      <rPr>
        <sz val="14"/>
        <rFont val="宋体"/>
        <charset val="134"/>
        <scheme val="minor"/>
      </rPr>
      <t>号），下达资金</t>
    </r>
    <r>
      <rPr>
        <sz val="14"/>
        <rFont val="宋体"/>
        <charset val="0"/>
        <scheme val="minor"/>
      </rPr>
      <t>2500</t>
    </r>
    <r>
      <rPr>
        <sz val="14"/>
        <rFont val="宋体"/>
        <charset val="134"/>
        <scheme val="minor"/>
      </rPr>
      <t>万元，已拨付</t>
    </r>
    <r>
      <rPr>
        <sz val="14"/>
        <rFont val="宋体"/>
        <charset val="0"/>
        <scheme val="minor"/>
      </rPr>
      <t>1978</t>
    </r>
    <r>
      <rPr>
        <sz val="14"/>
        <rFont val="宋体"/>
        <charset val="134"/>
        <scheme val="minor"/>
      </rPr>
      <t>万元，支付率</t>
    </r>
    <r>
      <rPr>
        <sz val="14"/>
        <rFont val="宋体"/>
        <charset val="0"/>
        <scheme val="minor"/>
      </rPr>
      <t>79.14%</t>
    </r>
    <r>
      <rPr>
        <sz val="14"/>
        <rFont val="宋体"/>
        <charset val="134"/>
        <scheme val="minor"/>
      </rPr>
      <t>。基本完成50个高质量美丽宜居村庄2024年度建设计划任务和计划投资，产出效益和产出质量达到项目目标要求，项目的实施改善了村庄基础设施、公共服务、人居环境，主导产业逐步培育壮大，村庄环境面貌逐步改善提升，农民的生产生活水平进一步提升，项目实施地区群众满意度</t>
    </r>
    <r>
      <rPr>
        <sz val="14"/>
        <rFont val="宋体"/>
        <charset val="0"/>
        <scheme val="minor"/>
      </rPr>
      <t>84.9</t>
    </r>
    <r>
      <rPr>
        <sz val="14"/>
        <rFont val="宋体"/>
        <charset val="134"/>
        <scheme val="minor"/>
      </rPr>
      <t>％，增强了农村居民的获得感、辛福感和安全感。</t>
    </r>
  </si>
  <si>
    <t>自治区传统村落保护发展项目</t>
  </si>
  <si>
    <r>
      <rPr>
        <sz val="14"/>
        <rFont val="宋体"/>
        <charset val="134"/>
        <scheme val="minor"/>
      </rPr>
      <t>项目预算资金</t>
    </r>
    <r>
      <rPr>
        <sz val="14"/>
        <rFont val="宋体"/>
        <charset val="0"/>
        <scheme val="minor"/>
      </rPr>
      <t xml:space="preserve">2000 </t>
    </r>
    <r>
      <rPr>
        <sz val="14"/>
        <rFont val="宋体"/>
        <charset val="134"/>
        <scheme val="minor"/>
      </rPr>
      <t>万元，实际到位</t>
    </r>
    <r>
      <rPr>
        <sz val="14"/>
        <rFont val="宋体"/>
        <charset val="0"/>
        <scheme val="minor"/>
      </rPr>
      <t xml:space="preserve"> 2000</t>
    </r>
    <r>
      <rPr>
        <sz val="14"/>
        <rFont val="宋体"/>
        <charset val="134"/>
        <scheme val="minor"/>
      </rPr>
      <t>万元，资金到位率为</t>
    </r>
    <r>
      <rPr>
        <sz val="14"/>
        <rFont val="宋体"/>
        <charset val="0"/>
        <scheme val="minor"/>
      </rPr>
      <t>100%</t>
    </r>
    <r>
      <rPr>
        <sz val="14"/>
        <rFont val="宋体"/>
        <charset val="134"/>
        <scheme val="minor"/>
      </rPr>
      <t>，资金到位及时，已支付</t>
    </r>
    <r>
      <rPr>
        <sz val="14"/>
        <rFont val="宋体"/>
        <charset val="0"/>
        <scheme val="minor"/>
      </rPr>
      <t xml:space="preserve"> 600.54 </t>
    </r>
    <r>
      <rPr>
        <sz val="14"/>
        <rFont val="宋体"/>
        <charset val="134"/>
        <scheme val="minor"/>
      </rPr>
      <t>万元，资金支付率</t>
    </r>
    <r>
      <rPr>
        <sz val="14"/>
        <rFont val="宋体"/>
        <charset val="0"/>
        <scheme val="minor"/>
      </rPr>
      <t xml:space="preserve"> 30.03%</t>
    </r>
    <r>
      <rPr>
        <sz val="14"/>
        <rFont val="宋体"/>
        <charset val="134"/>
        <scheme val="minor"/>
      </rPr>
      <t>。已支出资金全部用于各县（区）传统村落保护项目设计费、施工款、监理费及其他相关技术服务费用的支付，资金支出方向符合规定，项目资金支付手续总体齐全，资金使用总体合法合规。项目实施逐步完善传统村落基础设施设备，修缮和保护古建筑、古树、文化体验馆等文化标志，同时，美化传统村落人居环境，整体
提升村落风貌和宜居程度。</t>
    </r>
  </si>
  <si>
    <t>危房和抗震房改造资金</t>
  </si>
  <si>
    <t xml:space="preserve">2024年，围绕确保农村低收入群体等重点对象住房安全的政策目标，发现一户、改造一户，动态实施改造1447户 （其中危房改造917户，抗震改造530户），下达补助资金1659万元，做到低收入群体新增危窑危房即增即改、动态清零，抗震宜居农房愿改尽改、能改快改，圆满完成巩固拓展脱贫攻坚成果同乡村振兴有效衔接年度工作任务。组织编制《宁夏特色抗震宜居农房设计图集》，为农户提供多户型、多用途、多功能的借鉴选择。加强质量监管，改造后房屋建设符合建设标准要求，设置上下圈梁构造柱、三七墙，达到抗震设防标准要求，所有新建农房改造质量合格率100%。 </t>
  </si>
  <si>
    <t>农村生活垃圾分类治理和资源化利用</t>
  </si>
  <si>
    <r>
      <rPr>
        <sz val="14"/>
        <rFont val="宋体"/>
        <charset val="134"/>
        <scheme val="minor"/>
      </rPr>
      <t>根据进一步完善农村生活垃圾收运处置体系，因地制宜推进</t>
    </r>
    <r>
      <rPr>
        <sz val="14"/>
        <rFont val="宋体"/>
        <charset val="0"/>
        <scheme val="minor"/>
      </rPr>
      <t>“</t>
    </r>
    <r>
      <rPr>
        <sz val="14"/>
        <rFont val="宋体"/>
        <charset val="134"/>
        <scheme val="minor"/>
      </rPr>
      <t>两次六分、四级联动</t>
    </r>
    <r>
      <rPr>
        <sz val="14"/>
        <rFont val="宋体"/>
        <charset val="0"/>
        <scheme val="minor"/>
      </rPr>
      <t>”</t>
    </r>
    <r>
      <rPr>
        <sz val="14"/>
        <rFont val="宋体"/>
        <charset val="134"/>
        <scheme val="minor"/>
      </rPr>
      <t>分类治理模式，推进切合农村实际的治理设施设备配建，创建分类和资源化利用一级示范县</t>
    </r>
    <r>
      <rPr>
        <sz val="14"/>
        <rFont val="宋体"/>
        <charset val="0"/>
        <scheme val="minor"/>
      </rPr>
      <t>(</t>
    </r>
    <r>
      <rPr>
        <sz val="14"/>
        <rFont val="宋体"/>
        <charset val="134"/>
        <scheme val="minor"/>
      </rPr>
      <t>区</t>
    </r>
    <r>
      <rPr>
        <sz val="14"/>
        <rFont val="宋体"/>
        <charset val="0"/>
        <scheme val="minor"/>
      </rPr>
      <t>)5</t>
    </r>
    <r>
      <rPr>
        <sz val="14"/>
        <rFont val="宋体"/>
        <charset val="134"/>
        <scheme val="minor"/>
      </rPr>
      <t>个，每个奖补</t>
    </r>
    <r>
      <rPr>
        <sz val="14"/>
        <rFont val="宋体"/>
        <charset val="0"/>
        <scheme val="minor"/>
      </rPr>
      <t>40</t>
    </r>
    <r>
      <rPr>
        <sz val="14"/>
        <rFont val="宋体"/>
        <charset val="134"/>
        <scheme val="minor"/>
      </rPr>
      <t>万元；二级示范县</t>
    </r>
    <r>
      <rPr>
        <sz val="14"/>
        <rFont val="宋体"/>
        <charset val="0"/>
        <scheme val="minor"/>
      </rPr>
      <t>(</t>
    </r>
    <r>
      <rPr>
        <sz val="14"/>
        <rFont val="宋体"/>
        <charset val="134"/>
        <scheme val="minor"/>
      </rPr>
      <t>区</t>
    </r>
    <r>
      <rPr>
        <sz val="14"/>
        <rFont val="宋体"/>
        <charset val="0"/>
        <scheme val="minor"/>
      </rPr>
      <t>)7</t>
    </r>
    <r>
      <rPr>
        <sz val="14"/>
        <rFont val="宋体"/>
        <charset val="134"/>
        <scheme val="minor"/>
      </rPr>
      <t>个，每个奖补</t>
    </r>
    <r>
      <rPr>
        <sz val="14"/>
        <rFont val="宋体"/>
        <charset val="0"/>
        <scheme val="minor"/>
      </rPr>
      <t>30</t>
    </r>
    <r>
      <rPr>
        <sz val="14"/>
        <rFont val="宋体"/>
        <charset val="134"/>
        <scheme val="minor"/>
      </rPr>
      <t>万元；三级示范县</t>
    </r>
    <r>
      <rPr>
        <sz val="14"/>
        <rFont val="宋体"/>
        <charset val="0"/>
        <scheme val="minor"/>
      </rPr>
      <t>(</t>
    </r>
    <r>
      <rPr>
        <sz val="14"/>
        <rFont val="宋体"/>
        <charset val="134"/>
        <scheme val="minor"/>
      </rPr>
      <t>区</t>
    </r>
    <r>
      <rPr>
        <sz val="14"/>
        <rFont val="宋体"/>
        <charset val="0"/>
        <scheme val="minor"/>
      </rPr>
      <t>)6</t>
    </r>
    <r>
      <rPr>
        <sz val="14"/>
        <rFont val="宋体"/>
        <charset val="134"/>
        <scheme val="minor"/>
      </rPr>
      <t>个，每个奖补</t>
    </r>
    <r>
      <rPr>
        <sz val="14"/>
        <rFont val="宋体"/>
        <charset val="0"/>
        <scheme val="minor"/>
      </rPr>
      <t>15</t>
    </r>
    <r>
      <rPr>
        <sz val="14"/>
        <rFont val="宋体"/>
        <charset val="134"/>
        <scheme val="minor"/>
      </rPr>
      <t>万元；共计奖补</t>
    </r>
    <r>
      <rPr>
        <sz val="14"/>
        <rFont val="宋体"/>
        <charset val="0"/>
        <scheme val="minor"/>
      </rPr>
      <t>500</t>
    </r>
    <r>
      <rPr>
        <sz val="14"/>
        <rFont val="宋体"/>
        <charset val="134"/>
        <scheme val="minor"/>
      </rPr>
      <t>万元。社会效益明显提升，服务对象、满意度达到</t>
    </r>
    <r>
      <rPr>
        <sz val="14"/>
        <rFont val="宋体"/>
        <charset val="0"/>
        <scheme val="minor"/>
      </rPr>
      <t>99%</t>
    </r>
    <r>
      <rPr>
        <sz val="14"/>
        <rFont val="宋体"/>
        <charset val="134"/>
        <scheme val="minor"/>
      </rPr>
      <t>。</t>
    </r>
  </si>
  <si>
    <t>宁夏粮食购销领域监管信息化平台项目</t>
  </si>
  <si>
    <t>宁夏粮食购销领域监管信息化平台项目预算总投资668.43万元，项目决算审定总投资614.89万元，实际投资成本比预算总投资节约了53.54万元，节约率为8.01%。通过建设宁夏粮食购销领域监管信息化平台，构建自治区粮食购销领域全面互联互通、数据实时汇集、全程即时在线、穿透式监管的信息化动态管控体系，实现自治区政策性粮食和物资储备信息化监管全覆盖，提升粮食和物资储备监管及信息服务引导能力，确保全区粮食和物资储备“数量真实、质量良好、储存安全、调度有序”。项目决策科学合理，管理较规范，基本完成了预期目标。</t>
  </si>
  <si>
    <t>自治区粮食和物资储备局</t>
  </si>
  <si>
    <t>区级救灾物资代储经费</t>
  </si>
  <si>
    <r>
      <rPr>
        <sz val="14"/>
        <rFont val="宋体"/>
        <charset val="0"/>
        <scheme val="minor"/>
      </rPr>
      <t>2022-2023</t>
    </r>
    <r>
      <rPr>
        <sz val="14"/>
        <rFont val="宋体"/>
        <charset val="134"/>
        <scheme val="minor"/>
      </rPr>
      <t>年的区级应急救灾物资储备管理费用项目，确保储备物资安全储存，实现应急物资调得出、用得上，充分发挥应急物资在保障经济社会发展和人民生命财产安全方面的作用。</t>
    </r>
    <r>
      <rPr>
        <sz val="14"/>
        <rFont val="宋体"/>
        <charset val="0"/>
        <scheme val="minor"/>
      </rPr>
      <t>2023年安排230万元专项资金用于五市救灾物资储备库的维修及设备采购，以提升五市救灾物资储备库的仓储能力和安全管理水平，确保救灾物资储得足、调得快、用得上，增强区域应急保障能力。2024年安排138万元专项资金用于区级救灾物资代储经费项目，主要用于保障物资储备库的正常运转、改善救灾物资储备库储备条件、确保应急物资储备安全，进一步提升宁夏应对灾害和突发事件的能力，为全区人民的生命财产安全和经济社会稳定发展筑牢坚实防线。</t>
    </r>
  </si>
  <si>
    <t>自治区本级化肥淡季储备贴息</t>
  </si>
  <si>
    <r>
      <rPr>
        <sz val="14"/>
        <rFont val="宋体"/>
        <charset val="134"/>
        <scheme val="minor"/>
      </rPr>
      <t>项目圆满完成</t>
    </r>
    <r>
      <rPr>
        <sz val="14"/>
        <rFont val="宋体"/>
        <charset val="0"/>
        <scheme val="minor"/>
      </rPr>
      <t>2023</t>
    </r>
    <r>
      <rPr>
        <sz val="14"/>
        <rFont val="宋体"/>
        <charset val="134"/>
        <scheme val="minor"/>
      </rPr>
      <t>年</t>
    </r>
    <r>
      <rPr>
        <sz val="14"/>
        <rFont val="宋体"/>
        <charset val="0"/>
        <scheme val="minor"/>
      </rPr>
      <t>11</t>
    </r>
    <r>
      <rPr>
        <sz val="14"/>
        <rFont val="宋体"/>
        <charset val="134"/>
        <scheme val="minor"/>
      </rPr>
      <t>月至</t>
    </r>
    <r>
      <rPr>
        <sz val="14"/>
        <rFont val="宋体"/>
        <charset val="0"/>
        <scheme val="minor"/>
      </rPr>
      <t>2024</t>
    </r>
    <r>
      <rPr>
        <sz val="14"/>
        <rFont val="宋体"/>
        <charset val="134"/>
        <scheme val="minor"/>
      </rPr>
      <t>年</t>
    </r>
    <r>
      <rPr>
        <sz val="14"/>
        <rFont val="宋体"/>
        <charset val="0"/>
        <scheme val="minor"/>
      </rPr>
      <t>4</t>
    </r>
    <r>
      <rPr>
        <sz val="14"/>
        <rFont val="宋体"/>
        <charset val="134"/>
        <scheme val="minor"/>
      </rPr>
      <t>月自治区化肥淡储期间</t>
    </r>
    <r>
      <rPr>
        <sz val="14"/>
        <rFont val="宋体"/>
        <charset val="0"/>
        <scheme val="minor"/>
      </rPr>
      <t>15</t>
    </r>
    <r>
      <rPr>
        <sz val="14"/>
        <rFont val="宋体"/>
        <charset val="134"/>
        <scheme val="minor"/>
      </rPr>
      <t>万吨化肥储备任务，其中尿素</t>
    </r>
    <r>
      <rPr>
        <sz val="14"/>
        <rFont val="宋体"/>
        <charset val="0"/>
        <scheme val="minor"/>
      </rPr>
      <t>3</t>
    </r>
    <r>
      <rPr>
        <sz val="14"/>
        <rFont val="宋体"/>
        <charset val="134"/>
        <scheme val="minor"/>
      </rPr>
      <t>万吨、磷酸二铵</t>
    </r>
    <r>
      <rPr>
        <sz val="14"/>
        <rFont val="宋体"/>
        <charset val="0"/>
        <scheme val="minor"/>
      </rPr>
      <t>5</t>
    </r>
    <r>
      <rPr>
        <sz val="14"/>
        <rFont val="宋体"/>
        <charset val="134"/>
        <scheme val="minor"/>
      </rPr>
      <t>万吨、复合肥</t>
    </r>
    <r>
      <rPr>
        <sz val="14"/>
        <rFont val="宋体"/>
        <charset val="0"/>
        <scheme val="minor"/>
      </rPr>
      <t>4</t>
    </r>
    <r>
      <rPr>
        <sz val="14"/>
        <rFont val="宋体"/>
        <charset val="134"/>
        <scheme val="minor"/>
      </rPr>
      <t>万吨、有机肥</t>
    </r>
    <r>
      <rPr>
        <sz val="14"/>
        <rFont val="宋体"/>
        <charset val="0"/>
        <scheme val="minor"/>
      </rPr>
      <t>3</t>
    </r>
    <r>
      <rPr>
        <sz val="14"/>
        <rFont val="宋体"/>
        <charset val="134"/>
        <scheme val="minor"/>
      </rPr>
      <t>万吨，各肥种检验合格率均为</t>
    </r>
    <r>
      <rPr>
        <sz val="14"/>
        <rFont val="宋体"/>
        <charset val="0"/>
        <scheme val="minor"/>
      </rPr>
      <t>100%</t>
    </r>
    <r>
      <rPr>
        <sz val="14"/>
        <rFont val="宋体"/>
        <charset val="134"/>
        <scheme val="minor"/>
      </rPr>
      <t>；申报贴息资金</t>
    </r>
    <r>
      <rPr>
        <sz val="14"/>
        <rFont val="宋体"/>
        <charset val="0"/>
        <scheme val="minor"/>
      </rPr>
      <t>869.82</t>
    </r>
    <r>
      <rPr>
        <sz val="14"/>
        <rFont val="宋体"/>
        <charset val="134"/>
        <scheme val="minor"/>
      </rPr>
      <t>万元全部根据各承储企业储备完成情况拨付到位，降低了承储企业承储融资成本，发挥了用肥高峰稳价保供作用，通过有机肥推广降低了化学肥料施用量，便民惠民情况满意度为</t>
    </r>
    <r>
      <rPr>
        <sz val="14"/>
        <rFont val="宋体"/>
        <charset val="0"/>
        <scheme val="minor"/>
      </rPr>
      <t>90%</t>
    </r>
    <r>
      <rPr>
        <sz val="14"/>
        <rFont val="宋体"/>
        <charset val="134"/>
        <scheme val="minor"/>
      </rPr>
      <t>。</t>
    </r>
  </si>
  <si>
    <t>自治区供销合作社</t>
  </si>
  <si>
    <t>黄河宁夏段河道治理工程</t>
  </si>
  <si>
    <r>
      <rPr>
        <sz val="14"/>
        <rFont val="宋体"/>
        <charset val="134"/>
        <scheme val="minor"/>
      </rPr>
      <t>根据合同约定应完工的标段有银川市片区、吴忠市片区、中卫市片区、石嘴山市片区共</t>
    </r>
    <r>
      <rPr>
        <sz val="14"/>
        <rFont val="宋体"/>
        <charset val="0"/>
        <scheme val="minor"/>
      </rPr>
      <t>47</t>
    </r>
    <r>
      <rPr>
        <sz val="14"/>
        <rFont val="宋体"/>
        <charset val="134"/>
        <scheme val="minor"/>
      </rPr>
      <t>个标段，实际共完工</t>
    </r>
    <r>
      <rPr>
        <sz val="14"/>
        <rFont val="宋体"/>
        <charset val="0"/>
        <scheme val="minor"/>
      </rPr>
      <t>40</t>
    </r>
    <r>
      <rPr>
        <sz val="14"/>
        <rFont val="宋体"/>
        <charset val="134"/>
        <scheme val="minor"/>
      </rPr>
      <t>个标段，完工率85.11%。按合同约定时间应完工的标段共47个标段，实际按合同约定时间完工的30个标段，按合同约定时间完工率63.83%。资金拨付和支出进度与项目建设进度基本匹配。建设成本控制符合要求。未发生重大安全生产事故。未发现项目建设过程中因工程款、工人工资、安全事故等造成重大诉讼、公众舆情与群体性事件等情况。未发现项目建设过程中因环保问题被曝光、通报或受到行政处罚等情况。</t>
    </r>
  </si>
  <si>
    <t>自治区水利厅</t>
  </si>
  <si>
    <t>2024年中央财政“三北”工程补助资金项目</t>
  </si>
  <si>
    <r>
      <rPr>
        <sz val="14"/>
        <color theme="1"/>
        <rFont val="宋体"/>
        <charset val="134"/>
        <scheme val="minor"/>
      </rPr>
      <t>该项目的实施有效的增加了项目区域的森林资源，提高了植被覆盖度，对防止土地退化、减缓水土流失、改善区域生态环境发挥了积极作用。林草湿荒项目完成退化林修复</t>
    </r>
    <r>
      <rPr>
        <sz val="14"/>
        <color indexed="8"/>
        <rFont val="宋体"/>
        <charset val="0"/>
        <scheme val="minor"/>
      </rPr>
      <t>9.28</t>
    </r>
    <r>
      <rPr>
        <sz val="14"/>
        <color theme="1"/>
        <rFont val="宋体"/>
        <charset val="134"/>
        <scheme val="minor"/>
      </rPr>
      <t>万亩，完成中幼林抚育</t>
    </r>
    <r>
      <rPr>
        <sz val="14"/>
        <color indexed="8"/>
        <rFont val="宋体"/>
        <charset val="0"/>
        <scheme val="minor"/>
      </rPr>
      <t>22.91</t>
    </r>
    <r>
      <rPr>
        <sz val="14"/>
        <color theme="1"/>
        <rFont val="宋体"/>
        <charset val="134"/>
        <scheme val="minor"/>
      </rPr>
      <t>万亩，完成退化草原修复</t>
    </r>
    <r>
      <rPr>
        <sz val="14"/>
        <color indexed="8"/>
        <rFont val="宋体"/>
        <charset val="0"/>
        <scheme val="minor"/>
      </rPr>
      <t>45.25</t>
    </r>
    <r>
      <rPr>
        <sz val="14"/>
        <color theme="1"/>
        <rFont val="宋体"/>
        <charset val="134"/>
        <scheme val="minor"/>
      </rPr>
      <t>万亩，完成退化湿地修复</t>
    </r>
    <r>
      <rPr>
        <sz val="14"/>
        <color indexed="8"/>
        <rFont val="宋体"/>
        <charset val="0"/>
        <scheme val="minor"/>
      </rPr>
      <t>4.38</t>
    </r>
    <r>
      <rPr>
        <sz val="14"/>
        <color theme="1"/>
        <rFont val="宋体"/>
        <charset val="134"/>
        <scheme val="minor"/>
      </rPr>
      <t>万亩，巩固防沙治沙项目完成</t>
    </r>
    <r>
      <rPr>
        <sz val="14"/>
        <color indexed="8"/>
        <rFont val="宋体"/>
        <charset val="0"/>
        <scheme val="minor"/>
      </rPr>
      <t>2021</t>
    </r>
    <r>
      <rPr>
        <sz val="14"/>
        <color theme="1"/>
        <rFont val="宋体"/>
        <charset val="134"/>
        <scheme val="minor"/>
      </rPr>
      <t>年度沙化土地新造林管护任务</t>
    </r>
    <r>
      <rPr>
        <sz val="14"/>
        <color indexed="8"/>
        <rFont val="宋体"/>
        <charset val="0"/>
        <scheme val="minor"/>
      </rPr>
      <t>5.67</t>
    </r>
    <r>
      <rPr>
        <sz val="14"/>
        <color theme="1"/>
        <rFont val="宋体"/>
        <charset val="134"/>
        <scheme val="minor"/>
      </rPr>
      <t>万亩，沙化土地封禁保护大部分完成实施内容。项目实施筑牢北方生态安全屏障，为北部巩固提升、中部扩面增绿、南部护绿涵水提供有力支持。</t>
    </r>
  </si>
  <si>
    <t>自治区林业和草原局</t>
  </si>
  <si>
    <t>2024年“三北”工程-两重项目资金</t>
  </si>
  <si>
    <r>
      <rPr>
        <sz val="14"/>
        <rFont val="宋体"/>
        <charset val="0"/>
        <scheme val="minor"/>
      </rPr>
      <t>2024</t>
    </r>
    <r>
      <rPr>
        <sz val="14"/>
        <rFont val="宋体"/>
        <charset val="134"/>
        <scheme val="minor"/>
      </rPr>
      <t>年</t>
    </r>
    <r>
      <rPr>
        <sz val="14"/>
        <rFont val="宋体"/>
        <charset val="0"/>
        <scheme val="minor"/>
      </rPr>
      <t>“</t>
    </r>
    <r>
      <rPr>
        <sz val="14"/>
        <rFont val="宋体"/>
        <charset val="134"/>
        <scheme val="minor"/>
      </rPr>
      <t>三北</t>
    </r>
    <r>
      <rPr>
        <sz val="14"/>
        <rFont val="宋体"/>
        <charset val="0"/>
        <scheme val="minor"/>
      </rPr>
      <t>”</t>
    </r>
    <r>
      <rPr>
        <sz val="14"/>
        <rFont val="宋体"/>
        <charset val="134"/>
        <scheme val="minor"/>
      </rPr>
      <t>工程</t>
    </r>
    <r>
      <rPr>
        <sz val="14"/>
        <rFont val="宋体"/>
        <charset val="0"/>
        <scheme val="minor"/>
      </rPr>
      <t>-</t>
    </r>
    <r>
      <rPr>
        <sz val="14"/>
        <rFont val="宋体"/>
        <charset val="134"/>
        <scheme val="minor"/>
      </rPr>
      <t>两重项目资金实施内容符合国家、自治区政府、财政厅以及</t>
    </r>
    <r>
      <rPr>
        <sz val="14"/>
        <rFont val="宋体"/>
        <charset val="0"/>
        <scheme val="minor"/>
      </rPr>
      <t>2024</t>
    </r>
    <r>
      <rPr>
        <sz val="14"/>
        <rFont val="宋体"/>
        <charset val="134"/>
        <scheme val="minor"/>
      </rPr>
      <t>年</t>
    </r>
    <r>
      <rPr>
        <sz val="14"/>
        <rFont val="宋体"/>
        <charset val="0"/>
        <scheme val="minor"/>
      </rPr>
      <t>“</t>
    </r>
    <r>
      <rPr>
        <sz val="14"/>
        <rFont val="宋体"/>
        <charset val="134"/>
        <scheme val="minor"/>
      </rPr>
      <t>三北</t>
    </r>
    <r>
      <rPr>
        <sz val="14"/>
        <rFont val="宋体"/>
        <charset val="0"/>
        <scheme val="minor"/>
      </rPr>
      <t>”</t>
    </r>
    <r>
      <rPr>
        <sz val="14"/>
        <rFont val="宋体"/>
        <charset val="134"/>
        <scheme val="minor"/>
      </rPr>
      <t>工程</t>
    </r>
    <r>
      <rPr>
        <sz val="14"/>
        <rFont val="宋体"/>
        <charset val="0"/>
        <scheme val="minor"/>
      </rPr>
      <t>-</t>
    </r>
    <r>
      <rPr>
        <sz val="14"/>
        <rFont val="宋体"/>
        <charset val="134"/>
        <scheme val="minor"/>
      </rPr>
      <t>两重项目资金支持的范围，项目实施过程大部分地区严格按照项目法人制的项目要求进行规范实施。项目的实施实行招标程序，在项目完工后组织验收，项目决策和资金拨付流程规范；制度执行较为有效、落实基本到位，项目整体验收合格率大于80%。通过项目实施，有效提高区域森林覆盖率，增强生态系统服务功能和抵御自然灾害的能力，同时提升项目区水土保持能力。经带调查，结果显示，绝大多数受访者对项目的实施效果、资金透明度及其对生态环境的改善持积极态度，表明该项目在公众中获得了较高的认可度。</t>
    </r>
  </si>
  <si>
    <t>宁夏回族自治区新一轮找矿突破战略行动项目</t>
  </si>
  <si>
    <r>
      <rPr>
        <sz val="14"/>
        <rFont val="宋体"/>
        <charset val="134"/>
        <scheme val="minor"/>
      </rPr>
      <t>一是完成了新一轮找矿突破战略行动项目承担单位、监理单位招投标工作；二是实施了新一轮找矿突破战略行动项目、宁夏</t>
    </r>
    <r>
      <rPr>
        <sz val="14"/>
        <rFont val="宋体"/>
        <charset val="0"/>
        <scheme val="minor"/>
      </rPr>
      <t>1:5</t>
    </r>
    <r>
      <rPr>
        <sz val="14"/>
        <rFont val="宋体"/>
        <charset val="134"/>
        <scheme val="minor"/>
      </rPr>
      <t>万两幅新构造</t>
    </r>
    <r>
      <rPr>
        <sz val="14"/>
        <rFont val="宋体"/>
        <charset val="0"/>
        <scheme val="minor"/>
      </rPr>
      <t>-</t>
    </r>
    <r>
      <rPr>
        <sz val="14"/>
        <rFont val="宋体"/>
        <charset val="134"/>
        <scheme val="minor"/>
      </rPr>
      <t>活动构造区填图项目和地质矿产调查项目；三是组织实施了项目监督管理；四是对项目进行了财务审计。</t>
    </r>
  </si>
  <si>
    <t>自治区自然资源厅</t>
  </si>
  <si>
    <t>银川市第七污水处理厂片区河湖生态再生水利用工程</t>
  </si>
  <si>
    <r>
      <rPr>
        <sz val="14"/>
        <rFont val="宋体"/>
        <charset val="134"/>
        <scheme val="minor"/>
      </rPr>
      <t>潜流湿地</t>
    </r>
    <r>
      <rPr>
        <sz val="14"/>
        <rFont val="宋体"/>
        <charset val="0"/>
        <scheme val="minor"/>
      </rPr>
      <t>224</t>
    </r>
    <r>
      <rPr>
        <sz val="14"/>
        <rFont val="宋体"/>
        <charset val="134"/>
        <scheme val="minor"/>
      </rPr>
      <t>个单元格：目前已完成</t>
    </r>
    <r>
      <rPr>
        <sz val="14"/>
        <rFont val="宋体"/>
        <charset val="0"/>
        <scheme val="minor"/>
      </rPr>
      <t>183</t>
    </r>
    <r>
      <rPr>
        <sz val="14"/>
        <rFont val="宋体"/>
        <charset val="134"/>
        <scheme val="minor"/>
      </rPr>
      <t>个单元格；进出水管网铺设</t>
    </r>
    <r>
      <rPr>
        <sz val="14"/>
        <rFont val="宋体"/>
        <charset val="0"/>
        <scheme val="minor"/>
      </rPr>
      <t>4km</t>
    </r>
    <r>
      <rPr>
        <sz val="14"/>
        <rFont val="宋体"/>
        <charset val="134"/>
        <scheme val="minor"/>
      </rPr>
      <t>管道、生态塘筑岛、岸坡绿化：目前已完成</t>
    </r>
    <r>
      <rPr>
        <sz val="14"/>
        <rFont val="宋体"/>
        <charset val="0"/>
        <scheme val="minor"/>
      </rPr>
      <t>1.8km</t>
    </r>
    <r>
      <rPr>
        <sz val="14"/>
        <rFont val="宋体"/>
        <charset val="134"/>
        <scheme val="minor"/>
      </rPr>
      <t>管道，完成生态塘筑岛绿化及岸坡绿化草籽种植，正在养护；新建提升泵房</t>
    </r>
    <r>
      <rPr>
        <sz val="14"/>
        <rFont val="宋体"/>
        <charset val="0"/>
        <scheme val="minor"/>
      </rPr>
      <t>1</t>
    </r>
    <r>
      <rPr>
        <sz val="14"/>
        <rFont val="宋体"/>
        <charset val="134"/>
        <scheme val="minor"/>
      </rPr>
      <t>座及</t>
    </r>
    <r>
      <rPr>
        <sz val="14"/>
        <rFont val="宋体"/>
        <charset val="0"/>
        <scheme val="minor"/>
      </rPr>
      <t>2</t>
    </r>
    <r>
      <rPr>
        <sz val="14"/>
        <rFont val="宋体"/>
        <charset val="134"/>
        <scheme val="minor"/>
      </rPr>
      <t>座预处理池：提升泵房主体建设完成，完成</t>
    </r>
    <r>
      <rPr>
        <sz val="14"/>
        <rFont val="宋体"/>
        <charset val="0"/>
        <scheme val="minor"/>
      </rPr>
      <t>2</t>
    </r>
    <r>
      <rPr>
        <sz val="14"/>
        <rFont val="宋体"/>
        <charset val="134"/>
        <scheme val="minor"/>
      </rPr>
      <t>座预处理池。累计完成投资</t>
    </r>
    <r>
      <rPr>
        <sz val="14"/>
        <rFont val="宋体"/>
        <charset val="0"/>
        <scheme val="minor"/>
      </rPr>
      <t>8088.5596</t>
    </r>
    <r>
      <rPr>
        <sz val="14"/>
        <rFont val="宋体"/>
        <charset val="134"/>
        <scheme val="minor"/>
      </rPr>
      <t>万元，占评价资金的</t>
    </r>
    <r>
      <rPr>
        <sz val="14"/>
        <rFont val="宋体"/>
        <charset val="0"/>
        <scheme val="minor"/>
      </rPr>
      <t>96.57%</t>
    </r>
    <r>
      <rPr>
        <sz val="14"/>
        <rFont val="宋体"/>
        <charset val="134"/>
        <scheme val="minor"/>
      </rPr>
      <t>。公众满意度达到</t>
    </r>
    <r>
      <rPr>
        <sz val="14"/>
        <rFont val="宋体"/>
        <charset val="0"/>
        <scheme val="minor"/>
      </rPr>
      <t>95%</t>
    </r>
    <r>
      <rPr>
        <sz val="14"/>
        <rFont val="宋体"/>
        <charset val="134"/>
        <scheme val="minor"/>
      </rPr>
      <t>。</t>
    </r>
  </si>
  <si>
    <t>自治区生态环境厅</t>
  </si>
  <si>
    <t>银川市七子连湖示范片区水环境提升项目</t>
  </si>
  <si>
    <r>
      <rPr>
        <sz val="14"/>
        <rFont val="宋体"/>
        <charset val="134"/>
        <scheme val="minor"/>
      </rPr>
      <t>修复总长</t>
    </r>
    <r>
      <rPr>
        <sz val="14"/>
        <rFont val="宋体"/>
        <charset val="0"/>
        <scheme val="minor"/>
      </rPr>
      <t>13.3</t>
    </r>
    <r>
      <rPr>
        <sz val="14"/>
        <rFont val="宋体"/>
        <charset val="134"/>
        <scheme val="minor"/>
      </rPr>
      <t>公里，陆域缓冲带生态修复</t>
    </r>
    <r>
      <rPr>
        <sz val="14"/>
        <rFont val="宋体"/>
        <charset val="0"/>
        <scheme val="minor"/>
      </rPr>
      <t>40</t>
    </r>
    <r>
      <rPr>
        <sz val="14"/>
        <rFont val="宋体"/>
        <charset val="134"/>
        <scheme val="minor"/>
      </rPr>
      <t>亩，水位变幅区生态修复</t>
    </r>
    <r>
      <rPr>
        <sz val="14"/>
        <rFont val="宋体"/>
        <charset val="0"/>
        <scheme val="minor"/>
      </rPr>
      <t>76</t>
    </r>
    <r>
      <rPr>
        <sz val="14"/>
        <rFont val="宋体"/>
        <charset val="134"/>
        <scheme val="minor"/>
      </rPr>
      <t>亩。项目按期完成并验收合格，预算控制和成本控制达到</t>
    </r>
    <r>
      <rPr>
        <sz val="14"/>
        <rFont val="宋体"/>
        <charset val="0"/>
        <scheme val="minor"/>
      </rPr>
      <t>95%</t>
    </r>
    <r>
      <rPr>
        <sz val="14"/>
        <rFont val="宋体"/>
        <charset val="134"/>
        <scheme val="minor"/>
      </rPr>
      <t>。改善当地经济、旅游发展，优化投资环境，显著提升区域综合竞争力，提高民众对生态修复的认知，树立生态价值观念。新增污染负荷</t>
    </r>
    <r>
      <rPr>
        <sz val="14"/>
        <rFont val="宋体"/>
        <charset val="0"/>
        <scheme val="minor"/>
      </rPr>
      <t>COD</t>
    </r>
    <r>
      <rPr>
        <sz val="14"/>
        <rFont val="宋体"/>
        <charset val="134"/>
        <scheme val="minor"/>
      </rPr>
      <t>削减量</t>
    </r>
    <r>
      <rPr>
        <sz val="14"/>
        <rFont val="宋体"/>
        <charset val="0"/>
        <scheme val="minor"/>
      </rPr>
      <t>1.43t/a</t>
    </r>
    <r>
      <rPr>
        <sz val="14"/>
        <rFont val="宋体"/>
        <charset val="134"/>
        <scheme val="minor"/>
      </rPr>
      <t>、新增污染负荷氨氮削减量</t>
    </r>
    <r>
      <rPr>
        <sz val="14"/>
        <rFont val="宋体"/>
        <charset val="0"/>
        <scheme val="minor"/>
      </rPr>
      <t>0.29t/a</t>
    </r>
    <r>
      <rPr>
        <sz val="14"/>
        <rFont val="宋体"/>
        <charset val="134"/>
        <scheme val="minor"/>
      </rPr>
      <t>、新增污染负荷总氮削减量</t>
    </r>
    <r>
      <rPr>
        <sz val="14"/>
        <rFont val="宋体"/>
        <charset val="0"/>
        <scheme val="minor"/>
      </rPr>
      <t>3.56t/a</t>
    </r>
    <r>
      <rPr>
        <sz val="14"/>
        <rFont val="宋体"/>
        <charset val="134"/>
        <scheme val="minor"/>
      </rPr>
      <t>、新增污染负荷总磷削减量</t>
    </r>
    <r>
      <rPr>
        <sz val="14"/>
        <rFont val="宋体"/>
        <charset val="0"/>
        <scheme val="minor"/>
      </rPr>
      <t>0.09t/a</t>
    </r>
    <r>
      <rPr>
        <sz val="14"/>
        <rFont val="宋体"/>
        <charset val="134"/>
        <scheme val="minor"/>
      </rPr>
      <t>，植被覆盖率提升至</t>
    </r>
    <r>
      <rPr>
        <sz val="14"/>
        <rFont val="宋体"/>
        <charset val="0"/>
        <scheme val="minor"/>
      </rPr>
      <t>60%</t>
    </r>
    <r>
      <rPr>
        <sz val="14"/>
        <rFont val="宋体"/>
        <charset val="134"/>
        <scheme val="minor"/>
      </rPr>
      <t>以上，增加生物多样性，提高河湖生态系统健康水平。公众满意度达到</t>
    </r>
    <r>
      <rPr>
        <sz val="14"/>
        <rFont val="宋体"/>
        <charset val="0"/>
        <scheme val="minor"/>
      </rPr>
      <t>95%</t>
    </r>
    <r>
      <rPr>
        <sz val="14"/>
        <rFont val="宋体"/>
        <charset val="134"/>
        <scheme val="minor"/>
      </rPr>
      <t>。</t>
    </r>
  </si>
  <si>
    <t>红寺堡区红柳沟(滚新公路-盐兴公路段)生态缓冲带保护修复项目</t>
  </si>
  <si>
    <r>
      <rPr>
        <sz val="14"/>
        <rFont val="宋体"/>
        <charset val="134"/>
        <scheme val="minor"/>
      </rPr>
      <t>截至目前，完成生态缓冲带总面积</t>
    </r>
    <r>
      <rPr>
        <sz val="14"/>
        <rFont val="宋体"/>
        <charset val="0"/>
        <scheme val="minor"/>
      </rPr>
      <t>308</t>
    </r>
    <r>
      <rPr>
        <sz val="14"/>
        <rFont val="宋体"/>
        <charset val="134"/>
        <scheme val="minor"/>
      </rPr>
      <t>亩，项目预算控制率</t>
    </r>
    <r>
      <rPr>
        <sz val="14"/>
        <rFont val="宋体"/>
        <charset val="0"/>
        <scheme val="minor"/>
      </rPr>
      <t>95%</t>
    </r>
    <r>
      <rPr>
        <sz val="14"/>
        <rFont val="宋体"/>
        <charset val="134"/>
        <scheme val="minor"/>
      </rPr>
      <t>，完成格宾网砌护</t>
    </r>
    <r>
      <rPr>
        <sz val="14"/>
        <rFont val="宋体"/>
        <charset val="0"/>
        <scheme val="minor"/>
      </rPr>
      <t>4000</t>
    </r>
    <r>
      <rPr>
        <sz val="14"/>
        <rFont val="宋体"/>
        <charset val="134"/>
        <scheme val="minor"/>
      </rPr>
      <t>米，提高民众对生态修复的认知，树立生态价值观念较显著，河流生态系统健康水平提高。公众满意度</t>
    </r>
    <r>
      <rPr>
        <sz val="14"/>
        <rFont val="宋体"/>
        <charset val="0"/>
        <scheme val="minor"/>
      </rPr>
      <t>95%</t>
    </r>
    <r>
      <rPr>
        <sz val="14"/>
        <rFont val="宋体"/>
        <charset val="134"/>
        <scheme val="minor"/>
      </rPr>
      <t>。</t>
    </r>
  </si>
  <si>
    <t>泾河支流策底河（泾源段）水生态修复工程</t>
  </si>
  <si>
    <r>
      <rPr>
        <sz val="14"/>
        <rFont val="宋体"/>
        <charset val="134"/>
        <scheme val="minor"/>
      </rPr>
      <t>通过项目实施完成了河道水生态修复长度</t>
    </r>
    <r>
      <rPr>
        <sz val="14"/>
        <rFont val="宋体"/>
        <charset val="0"/>
        <scheme val="minor"/>
      </rPr>
      <t>6.32km</t>
    </r>
    <r>
      <rPr>
        <sz val="14"/>
        <rFont val="宋体"/>
        <charset val="134"/>
        <scheme val="minor"/>
      </rPr>
      <t>；左右两岸合计建成生态护坡</t>
    </r>
    <r>
      <rPr>
        <sz val="14"/>
        <rFont val="宋体"/>
        <charset val="0"/>
        <scheme val="minor"/>
      </rPr>
      <t>8.78km</t>
    </r>
    <r>
      <rPr>
        <sz val="14"/>
        <rFont val="宋体"/>
        <charset val="134"/>
        <scheme val="minor"/>
      </rPr>
      <t>；建成新民乡污水处理厂尾水湿地</t>
    </r>
    <r>
      <rPr>
        <sz val="14"/>
        <rFont val="宋体"/>
        <charset val="0"/>
        <scheme val="minor"/>
      </rPr>
      <t>1</t>
    </r>
    <r>
      <rPr>
        <sz val="14"/>
        <rFont val="宋体"/>
        <charset val="134"/>
        <scheme val="minor"/>
      </rPr>
      <t>处；河道水生植被恢复</t>
    </r>
    <r>
      <rPr>
        <sz val="14"/>
        <rFont val="宋体"/>
        <charset val="0"/>
        <scheme val="minor"/>
      </rPr>
      <t>3.79</t>
    </r>
    <r>
      <rPr>
        <sz val="14"/>
        <rFont val="宋体"/>
        <charset val="134"/>
        <scheme val="minor"/>
      </rPr>
      <t>公顷；新增河滩地生态修复面积</t>
    </r>
    <r>
      <rPr>
        <sz val="14"/>
        <rFont val="宋体"/>
        <charset val="0"/>
        <scheme val="minor"/>
      </rPr>
      <t>1.22</t>
    </r>
    <r>
      <rPr>
        <sz val="14"/>
        <rFont val="宋体"/>
        <charset val="134"/>
        <scheme val="minor"/>
      </rPr>
      <t>公顷；河道内生境构建</t>
    </r>
    <r>
      <rPr>
        <sz val="14"/>
        <rFont val="宋体"/>
        <charset val="0"/>
        <scheme val="minor"/>
      </rPr>
      <t>4</t>
    </r>
    <r>
      <rPr>
        <sz val="14"/>
        <rFont val="宋体"/>
        <charset val="134"/>
        <scheme val="minor"/>
      </rPr>
      <t>处；新建生态堰</t>
    </r>
    <r>
      <rPr>
        <sz val="14"/>
        <rFont val="宋体"/>
        <charset val="0"/>
        <scheme val="minor"/>
      </rPr>
      <t>5</t>
    </r>
    <r>
      <rPr>
        <sz val="14"/>
        <rFont val="宋体"/>
        <charset val="134"/>
        <scheme val="minor"/>
      </rPr>
      <t>座；提高了民众对生态修复的认知，树立生态价值观念，区域水环境污染程度明显改善，成果较显著。</t>
    </r>
  </si>
  <si>
    <t>泾河支流颉河（泾源段）水生态修复工程</t>
  </si>
  <si>
    <r>
      <rPr>
        <sz val="14"/>
        <rFont val="宋体"/>
        <charset val="134"/>
        <scheme val="minor"/>
      </rPr>
      <t>通过项目实施完成了生态缓冲带</t>
    </r>
    <r>
      <rPr>
        <sz val="14"/>
        <rFont val="宋体"/>
        <charset val="0"/>
        <scheme val="minor"/>
      </rPr>
      <t>685.99</t>
    </r>
    <r>
      <rPr>
        <sz val="14"/>
        <rFont val="宋体"/>
        <charset val="134"/>
        <scheme val="minor"/>
      </rPr>
      <t>亩、生境构建</t>
    </r>
    <r>
      <rPr>
        <sz val="14"/>
        <rFont val="宋体"/>
        <charset val="0"/>
        <scheme val="minor"/>
      </rPr>
      <t>9.78</t>
    </r>
    <r>
      <rPr>
        <sz val="14"/>
        <rFont val="宋体"/>
        <charset val="134"/>
        <scheme val="minor"/>
      </rPr>
      <t>亩，修复</t>
    </r>
    <r>
      <rPr>
        <sz val="14"/>
        <rFont val="宋体"/>
        <charset val="0"/>
        <scheme val="minor"/>
      </rPr>
      <t>5</t>
    </r>
    <r>
      <rPr>
        <sz val="14"/>
        <rFont val="宋体"/>
        <charset val="134"/>
        <scheme val="minor"/>
      </rPr>
      <t>个水生态修复区共计</t>
    </r>
    <r>
      <rPr>
        <sz val="14"/>
        <rFont val="宋体"/>
        <charset val="0"/>
        <scheme val="minor"/>
      </rPr>
      <t>82.38</t>
    </r>
    <r>
      <rPr>
        <sz val="14"/>
        <rFont val="宋体"/>
        <charset val="134"/>
        <scheme val="minor"/>
      </rPr>
      <t>亩，恢复了泾河支流颉河（泾源段）缓冲带生态拦截功能，保护了河流生物多样性、减少了陆域污染物入河、提高了水体自净能力，提升了颉河生态系统健康水平，对开展河流生态缓冲带构建、恢复和提升水生态系统功能、稳定改善水质具有重要作用。</t>
    </r>
  </si>
  <si>
    <t>宁夏回族自治区自然灾害应急能力提升工程预警指挥项目</t>
  </si>
  <si>
    <t>自治区应急管理厅及项目执行单位较好地完成了预警指挥项目，且在组织和管理工作中执行了国家、自治区的相关规定，项目单位财务管理制度基本健全，对项目资金的监督管理总体有效，但在预算执行等方面仍有较大提升空间。通过对预警指挥项目的实施，基本实现了预期目标，对提升综合风险监测预警能力、提升指挥调度能力、提升数据汇聚能力、提升支撑保障能力起到了重要作用。</t>
  </si>
  <si>
    <t>自治区应急管理厅</t>
  </si>
  <si>
    <r>
      <rPr>
        <sz val="14"/>
        <rFont val="Times New Roman"/>
        <charset val="0"/>
      </rPr>
      <t>2024</t>
    </r>
    <r>
      <rPr>
        <sz val="14"/>
        <rFont val="宋体"/>
        <charset val="134"/>
      </rPr>
      <t>年自治区牛奶产业项目</t>
    </r>
  </si>
  <si>
    <r>
      <rPr>
        <sz val="14"/>
        <color theme="1"/>
        <rFont val="宋体"/>
        <charset val="134"/>
        <scheme val="minor"/>
      </rPr>
      <t>全区推广使用优质奶牛冻精</t>
    </r>
    <r>
      <rPr>
        <sz val="14"/>
        <color indexed="8"/>
        <rFont val="宋体"/>
        <charset val="0"/>
        <scheme val="minor"/>
      </rPr>
      <t>40.80</t>
    </r>
    <r>
      <rPr>
        <sz val="14"/>
        <color theme="1"/>
        <rFont val="宋体"/>
        <charset val="134"/>
        <scheme val="minor"/>
      </rPr>
      <t>万支以上，性控胚胎</t>
    </r>
    <r>
      <rPr>
        <sz val="14"/>
        <color indexed="8"/>
        <rFont val="宋体"/>
        <charset val="0"/>
        <scheme val="minor"/>
      </rPr>
      <t>6351</t>
    </r>
    <r>
      <rPr>
        <sz val="14"/>
        <color theme="1"/>
        <rFont val="宋体"/>
        <charset val="134"/>
        <scheme val="minor"/>
      </rPr>
      <t>枚，完成繁育良种奶牛</t>
    </r>
    <r>
      <rPr>
        <sz val="14"/>
        <color indexed="8"/>
        <rFont val="宋体"/>
        <charset val="0"/>
        <scheme val="minor"/>
      </rPr>
      <t>9.98</t>
    </r>
    <r>
      <rPr>
        <sz val="14"/>
        <color theme="1"/>
        <rFont val="宋体"/>
        <charset val="134"/>
        <scheme val="minor"/>
      </rPr>
      <t>万头，开展良种奶牛早期选育及核心群组建</t>
    </r>
    <r>
      <rPr>
        <sz val="14"/>
        <color indexed="8"/>
        <rFont val="宋体"/>
        <charset val="0"/>
        <scheme val="minor"/>
      </rPr>
      <t>3060</t>
    </r>
    <r>
      <rPr>
        <sz val="14"/>
        <color theme="1"/>
        <rFont val="宋体"/>
        <charset val="134"/>
        <scheme val="minor"/>
      </rPr>
      <t>头；开展一年生优质禾草复种模式推广与优质饲草间作示范</t>
    </r>
    <r>
      <rPr>
        <sz val="14"/>
        <color indexed="8"/>
        <rFont val="宋体"/>
        <charset val="0"/>
        <scheme val="minor"/>
      </rPr>
      <t>5.89</t>
    </r>
    <r>
      <rPr>
        <sz val="14"/>
        <color theme="1"/>
        <rFont val="宋体"/>
        <charset val="134"/>
        <scheme val="minor"/>
      </rPr>
      <t>万亩以上，优质饲草新品种新模式示范</t>
    </r>
    <r>
      <rPr>
        <sz val="14"/>
        <color indexed="8"/>
        <rFont val="宋体"/>
        <charset val="0"/>
        <scheme val="minor"/>
      </rPr>
      <t>838.52</t>
    </r>
    <r>
      <rPr>
        <sz val="14"/>
        <color theme="1"/>
        <rFont val="宋体"/>
        <charset val="134"/>
        <scheme val="minor"/>
      </rPr>
      <t>亩；完成草原补奖政策惠农直补资金兑付和基本信息录入、完成高产优质苜蓿示范建设审核验收及技术培训等、开展畜牧业统计培训</t>
    </r>
    <r>
      <rPr>
        <sz val="14"/>
        <color indexed="8"/>
        <rFont val="宋体"/>
        <charset val="0"/>
        <scheme val="minor"/>
      </rPr>
      <t>1</t>
    </r>
    <r>
      <rPr>
        <sz val="14"/>
        <color theme="1"/>
        <rFont val="宋体"/>
        <charset val="134"/>
        <scheme val="minor"/>
      </rPr>
      <t>次；开展奶牛降本增效示范、标准化示范场建设管理和统计监测评价管理、畜禽养殖规范管理和饲料质量监管监测等工作。项目总体满意度为</t>
    </r>
    <r>
      <rPr>
        <sz val="14"/>
        <color indexed="8"/>
        <rFont val="宋体"/>
        <charset val="0"/>
        <scheme val="minor"/>
      </rPr>
      <t>90.09%</t>
    </r>
    <r>
      <rPr>
        <sz val="14"/>
        <color theme="1"/>
        <rFont val="宋体"/>
        <charset val="134"/>
        <scheme val="minor"/>
      </rPr>
      <t>。</t>
    </r>
  </si>
  <si>
    <t>自治区农业农村厅</t>
  </si>
  <si>
    <r>
      <rPr>
        <sz val="14"/>
        <rFont val="Times New Roman"/>
        <charset val="0"/>
      </rPr>
      <t>2024</t>
    </r>
    <r>
      <rPr>
        <sz val="14"/>
        <rFont val="宋体"/>
        <charset val="134"/>
      </rPr>
      <t>年自治区良种繁育基地项目</t>
    </r>
  </si>
  <si>
    <r>
      <rPr>
        <sz val="14"/>
        <color theme="1"/>
        <rFont val="宋体"/>
        <charset val="134"/>
        <scheme val="minor"/>
      </rPr>
      <t>建设完成肉牛、奶牛、滩羊、饲草料、马铃薯、硒砂瓜、水产、黄花菜、枸杞、冷凉蔬菜、酿酒葡萄、红梅杏、灵武长枣</t>
    </r>
    <r>
      <rPr>
        <sz val="14"/>
        <color indexed="8"/>
        <rFont val="宋体"/>
        <charset val="0"/>
        <scheme val="minor"/>
      </rPr>
      <t>13</t>
    </r>
    <r>
      <rPr>
        <sz val="14"/>
        <color theme="1"/>
        <rFont val="宋体"/>
        <charset val="134"/>
        <scheme val="minor"/>
      </rPr>
      <t>个特色产业良种繁育基地，发挥良种科技支撑作用，有效带动农户增收，不断提高优质品种推广和应用，推动科技创新与品种改良，为全区农业特色产业发展提供了持续保障。项目总体满意度为</t>
    </r>
    <r>
      <rPr>
        <sz val="14"/>
        <color indexed="8"/>
        <rFont val="宋体"/>
        <charset val="0"/>
        <scheme val="minor"/>
      </rPr>
      <t>96.00%</t>
    </r>
    <r>
      <rPr>
        <sz val="14"/>
        <color theme="1"/>
        <rFont val="宋体"/>
        <charset val="134"/>
        <scheme val="minor"/>
      </rPr>
      <t>。</t>
    </r>
  </si>
  <si>
    <t>宁夏农业科技自主创新项目</t>
  </si>
  <si>
    <t>2024年度自治区农业科技自主创新资金预算 6,286.40 万元，预算执行率95.79%。通过项目实施，为我区农业特色产业的优势发展提供了理论支撑和技术支持，提升了农业科技水平，且可持续影响较强。2024年共实施项目143项，产业带动能力显著。取得的一系列技术成果，为提升区域特色优势作物品质、推动产业升级及突破关键核心技术提供了重要支撑；形成了多项新技术、新模式和新品种，显著提升了优质粮食等特色产业的质量效益与市场竞争力，有力驱动了三产深度融合与协同发展；积极推动传统农业生产向绿色高效方向转型，在促进农业生产与生态环境协调发展中发挥了重要作用，成效显著，项目整体满意度94.40%。</t>
  </si>
  <si>
    <t>宁夏农林科学院</t>
  </si>
  <si>
    <t>科研辅助及后勤保障项目</t>
  </si>
  <si>
    <t>项目预算资金 484.10万元全部到位，资金基本按照预算执行，执行率为 100%。项目主要用于聘用科研辅助人员及后勤服务保障经费，财政资金的投入能够为项目的持续发展提供有力的保障，有效促进科研人员正常科研工作的开展，提高了各单位科研工作效率，提供的相关服务工作满意度为82.39%。</t>
  </si>
  <si>
    <t>宁夏农垦红寺堡牧场优质肉牛养殖提升改造项目</t>
  </si>
  <si>
    <r>
      <rPr>
        <sz val="14"/>
        <rFont val="宋体"/>
        <charset val="134"/>
        <scheme val="minor"/>
      </rPr>
      <t>项目建设内容为育肥牛圈、挡风墙、防疫通道、道路硬化等项目成本节约率满分，实际花费</t>
    </r>
    <r>
      <rPr>
        <sz val="14"/>
        <rFont val="宋体"/>
        <charset val="0"/>
        <scheme val="minor"/>
      </rPr>
      <t>480.22</t>
    </r>
    <r>
      <rPr>
        <sz val="14"/>
        <rFont val="宋体"/>
        <charset val="134"/>
        <scheme val="minor"/>
      </rPr>
      <t>万元低于</t>
    </r>
    <r>
      <rPr>
        <sz val="14"/>
        <rFont val="宋体"/>
        <charset val="0"/>
        <scheme val="minor"/>
      </rPr>
      <t>507.14</t>
    </r>
    <r>
      <rPr>
        <sz val="14"/>
        <rFont val="宋体"/>
        <charset val="134"/>
        <scheme val="minor"/>
      </rPr>
      <t>万元概算；循环农业、绿色生产等可持续指标均达到项目预期效果，</t>
    </r>
    <r>
      <rPr>
        <sz val="14"/>
        <rFont val="宋体"/>
        <charset val="0"/>
        <scheme val="minor"/>
      </rPr>
      <t>“</t>
    </r>
    <r>
      <rPr>
        <sz val="14"/>
        <rFont val="宋体"/>
        <charset val="134"/>
        <scheme val="minor"/>
      </rPr>
      <t>畜</t>
    </r>
    <r>
      <rPr>
        <sz val="14"/>
        <rFont val="宋体"/>
        <charset val="0"/>
        <scheme val="minor"/>
      </rPr>
      <t>-</t>
    </r>
    <r>
      <rPr>
        <sz val="14"/>
        <rFont val="宋体"/>
        <charset val="134"/>
        <scheme val="minor"/>
      </rPr>
      <t>肥</t>
    </r>
    <r>
      <rPr>
        <sz val="14"/>
        <rFont val="宋体"/>
        <charset val="0"/>
        <scheme val="minor"/>
      </rPr>
      <t>-</t>
    </r>
    <r>
      <rPr>
        <sz val="14"/>
        <rFont val="宋体"/>
        <charset val="134"/>
        <scheme val="minor"/>
      </rPr>
      <t>种植</t>
    </r>
    <r>
      <rPr>
        <sz val="14"/>
        <rFont val="宋体"/>
        <charset val="0"/>
        <scheme val="minor"/>
      </rPr>
      <t>”</t>
    </r>
    <r>
      <rPr>
        <sz val="14"/>
        <rFont val="宋体"/>
        <charset val="134"/>
        <scheme val="minor"/>
      </rPr>
      <t>模式与</t>
    </r>
    <r>
      <rPr>
        <sz val="14"/>
        <rFont val="宋体"/>
        <charset val="0"/>
        <scheme val="minor"/>
      </rPr>
      <t>“</t>
    </r>
    <r>
      <rPr>
        <sz val="14"/>
        <rFont val="宋体"/>
        <charset val="134"/>
        <scheme val="minor"/>
      </rPr>
      <t>草奶肉肥一体化</t>
    </r>
    <r>
      <rPr>
        <sz val="14"/>
        <rFont val="宋体"/>
        <charset val="0"/>
        <scheme val="minor"/>
      </rPr>
      <t>”</t>
    </r>
    <r>
      <rPr>
        <sz val="14"/>
        <rFont val="宋体"/>
        <charset val="134"/>
        <scheme val="minor"/>
      </rPr>
      <t>战略落地效果佳。
2. 效益：社会效益上优化产业结构，形成完整产业链；作为肉牛重要育肥主体；可持续效益显著，还推广了科学养殖技术。
3. 满意度：通过项目实施，推广科学化养殖技术，提升当地肉牛养殖、疫病防治、屠宰加工等环节的管理水平，为区域畜牧业发展提供技术支撑，项目实施满意度及综合评分为优。</t>
    </r>
  </si>
  <si>
    <t>宁夏农垦集团</t>
  </si>
  <si>
    <r>
      <rPr>
        <sz val="14"/>
        <rFont val="Times New Roman"/>
        <charset val="0"/>
      </rPr>
      <t>2024</t>
    </r>
    <r>
      <rPr>
        <sz val="14"/>
        <rFont val="宋体"/>
        <charset val="134"/>
      </rPr>
      <t>年葡萄酒产业高质量发展项目</t>
    </r>
  </si>
  <si>
    <t>2024年宁夏葡萄酒产业高质量发展项目绩效目标实现情况良好。产出方面，17个子项目中8项全部完成，9项部分完成，12,276.28万元预算资金有效支撑了项目推进。效益方面，经济效益显著，产区综合产值突破450亿元，国际销量与单价双提升，贷款贴息助力企业升级；社会效益凸显，强链融旅带动就业增收，区域文化软实力增强；生态效益通过“葡萄酒产业+生态修复”模式显现，实现生态与产业互促。满意度方面，公众支持率达95.86%，对项目结果的满意度为90.60%，充分体现项目获社会广泛认可，实现“三大效益”全面发展。</t>
  </si>
  <si>
    <t>宁夏贺兰山东麓葡萄酒产业园区管委会</t>
  </si>
  <si>
    <r>
      <rPr>
        <sz val="14"/>
        <rFont val="Times New Roman"/>
        <charset val="0"/>
      </rPr>
      <t>2023</t>
    </r>
    <r>
      <rPr>
        <sz val="14"/>
        <rFont val="宋体"/>
        <charset val="134"/>
      </rPr>
      <t>年葡萄酒产业结转项目</t>
    </r>
  </si>
  <si>
    <t>2023年葡萄酒产业结转项目绩效目标实现情况良好。产出方面，项目资金604.27万元，其中，贷款贴息补助金额314.27万元，销售奖励补助金额290万元，资金已全部补助完成，补贴资金发放及时率100%；效益方面，提高了葡萄酒销售增长率，提升了宁夏葡萄酒产业与文化旅游产业融合度，促进了葡萄酒产业良性发展；满意度方面，受益企业满意度86.29%。</t>
  </si>
  <si>
    <t>人工影响天气作业专项</t>
  </si>
  <si>
    <r>
      <rPr>
        <sz val="14"/>
        <rFont val="宋体"/>
        <charset val="0"/>
        <scheme val="minor"/>
      </rPr>
      <t>1.</t>
    </r>
    <r>
      <rPr>
        <sz val="14"/>
        <rFont val="宋体"/>
        <charset val="134"/>
        <scheme val="minor"/>
      </rPr>
      <t>租用增雨飞机</t>
    </r>
    <r>
      <rPr>
        <sz val="14"/>
        <rFont val="宋体"/>
        <charset val="0"/>
        <scheme val="minor"/>
      </rPr>
      <t>1</t>
    </r>
    <r>
      <rPr>
        <sz val="14"/>
        <rFont val="宋体"/>
        <charset val="134"/>
        <scheme val="minor"/>
      </rPr>
      <t>架，按照预算购买火箭弹、人雨弹、地面焰、飞机焰条等催化剂，组织实施飞机增雨作业</t>
    </r>
    <r>
      <rPr>
        <sz val="14"/>
        <rFont val="宋体"/>
        <charset val="0"/>
        <scheme val="minor"/>
      </rPr>
      <t>32</t>
    </r>
    <r>
      <rPr>
        <sz val="14"/>
        <rFont val="宋体"/>
        <charset val="134"/>
        <scheme val="minor"/>
      </rPr>
      <t>架次，累计飞行时间</t>
    </r>
    <r>
      <rPr>
        <sz val="14"/>
        <rFont val="宋体"/>
        <charset val="0"/>
        <scheme val="minor"/>
      </rPr>
      <t>113.7</t>
    </r>
    <r>
      <rPr>
        <sz val="14"/>
        <rFont val="宋体"/>
        <charset val="134"/>
        <scheme val="minor"/>
      </rPr>
      <t>小时，使用碘化银烟条</t>
    </r>
    <r>
      <rPr>
        <sz val="14"/>
        <rFont val="宋体"/>
        <charset val="0"/>
        <scheme val="minor"/>
      </rPr>
      <t>589</t>
    </r>
    <r>
      <rPr>
        <sz val="14"/>
        <rFont val="宋体"/>
        <charset val="134"/>
        <scheme val="minor"/>
      </rPr>
      <t>根；</t>
    </r>
    <r>
      <rPr>
        <sz val="14"/>
        <rFont val="宋体"/>
        <charset val="0"/>
        <scheme val="minor"/>
      </rPr>
      <t xml:space="preserve">
2.</t>
    </r>
    <r>
      <rPr>
        <sz val="14"/>
        <rFont val="宋体"/>
        <charset val="134"/>
        <scheme val="minor"/>
      </rPr>
      <t>抓住</t>
    </r>
    <r>
      <rPr>
        <sz val="14"/>
        <rFont val="宋体"/>
        <charset val="0"/>
        <scheme val="minor"/>
      </rPr>
      <t>43</t>
    </r>
    <r>
      <rPr>
        <sz val="14"/>
        <rFont val="宋体"/>
        <charset val="134"/>
        <scheme val="minor"/>
      </rPr>
      <t>次天气过程实施火箭作业</t>
    </r>
    <r>
      <rPr>
        <sz val="14"/>
        <rFont val="宋体"/>
        <charset val="0"/>
        <scheme val="minor"/>
      </rPr>
      <t>185</t>
    </r>
    <r>
      <rPr>
        <sz val="14"/>
        <rFont val="宋体"/>
        <charset val="134"/>
        <scheme val="minor"/>
      </rPr>
      <t>点次，发射火箭弹</t>
    </r>
    <r>
      <rPr>
        <sz val="14"/>
        <rFont val="宋体"/>
        <charset val="0"/>
        <scheme val="minor"/>
      </rPr>
      <t>426</t>
    </r>
    <r>
      <rPr>
        <sz val="14"/>
        <rFont val="宋体"/>
        <charset val="134"/>
        <scheme val="minor"/>
      </rPr>
      <t>枚，实施烟炉作业</t>
    </r>
    <r>
      <rPr>
        <sz val="14"/>
        <rFont val="宋体"/>
        <charset val="0"/>
        <scheme val="minor"/>
      </rPr>
      <t>499</t>
    </r>
    <r>
      <rPr>
        <sz val="14"/>
        <rFont val="宋体"/>
        <charset val="134"/>
        <scheme val="minor"/>
      </rPr>
      <t>点次，燃烧烟条</t>
    </r>
    <r>
      <rPr>
        <sz val="14"/>
        <rFont val="宋体"/>
        <charset val="0"/>
        <scheme val="minor"/>
      </rPr>
      <t>687</t>
    </r>
    <r>
      <rPr>
        <sz val="14"/>
        <rFont val="宋体"/>
        <charset val="134"/>
        <scheme val="minor"/>
      </rPr>
      <t>根，高炮防雹作业</t>
    </r>
    <r>
      <rPr>
        <sz val="14"/>
        <rFont val="宋体"/>
        <charset val="0"/>
        <scheme val="minor"/>
      </rPr>
      <t>66</t>
    </r>
    <r>
      <rPr>
        <sz val="14"/>
        <rFont val="宋体"/>
        <charset val="134"/>
        <scheme val="minor"/>
      </rPr>
      <t>点次，发射人雨弹</t>
    </r>
    <r>
      <rPr>
        <sz val="14"/>
        <rFont val="宋体"/>
        <charset val="0"/>
        <scheme val="minor"/>
      </rPr>
      <t>263</t>
    </r>
    <r>
      <rPr>
        <sz val="14"/>
        <rFont val="宋体"/>
        <charset val="134"/>
        <scheme val="minor"/>
      </rPr>
      <t>发，累计作业影响面积</t>
    </r>
    <r>
      <rPr>
        <sz val="14"/>
        <rFont val="宋体"/>
        <charset val="0"/>
        <scheme val="minor"/>
      </rPr>
      <t>64.14</t>
    </r>
    <r>
      <rPr>
        <sz val="14"/>
        <rFont val="宋体"/>
        <charset val="134"/>
        <scheme val="minor"/>
      </rPr>
      <t>万平方公里；</t>
    </r>
    <r>
      <rPr>
        <sz val="14"/>
        <rFont val="宋体"/>
        <charset val="0"/>
        <scheme val="minor"/>
      </rPr>
      <t xml:space="preserve">
3.</t>
    </r>
    <r>
      <rPr>
        <sz val="14"/>
        <rFont val="宋体"/>
        <charset val="134"/>
        <scheme val="minor"/>
      </rPr>
      <t>防雹保护面积约</t>
    </r>
    <r>
      <rPr>
        <sz val="14"/>
        <rFont val="宋体"/>
        <charset val="0"/>
        <scheme val="minor"/>
      </rPr>
      <t>1.29</t>
    </r>
    <r>
      <rPr>
        <sz val="14"/>
        <rFont val="宋体"/>
        <charset val="134"/>
        <scheme val="minor"/>
      </rPr>
      <t>万平方公里，增加降水量</t>
    </r>
    <r>
      <rPr>
        <sz val="14"/>
        <rFont val="宋体"/>
        <charset val="0"/>
        <scheme val="minor"/>
      </rPr>
      <t>4.12</t>
    </r>
    <r>
      <rPr>
        <sz val="14"/>
        <rFont val="宋体"/>
        <charset val="134"/>
        <scheme val="minor"/>
      </rPr>
      <t>亿立方米，促进了粮食等农产品增产增收、生态保护等工作。</t>
    </r>
  </si>
  <si>
    <t>宁夏气象局</t>
  </si>
  <si>
    <t>自治区直属水管单位渠道维修养护项目</t>
  </si>
  <si>
    <r>
      <rPr>
        <sz val="14"/>
        <rFont val="宋体"/>
        <charset val="134"/>
        <scheme val="minor"/>
      </rPr>
      <t>项目产出良好，完工及时，渠道维修养护内容与合同内容基本一致，工程质量合格，设备完好率及树木成活率高，成本控制有效。项目的实施有效提高了渠道安全运行标准，改善了灌区农业生产状况，促进了水利事业良性发展。受益用水农户满意度达到</t>
    </r>
    <r>
      <rPr>
        <sz val="14"/>
        <rFont val="宋体"/>
        <charset val="0"/>
        <scheme val="minor"/>
      </rPr>
      <t>91.95%</t>
    </r>
    <r>
      <rPr>
        <sz val="14"/>
        <rFont val="宋体"/>
        <charset val="134"/>
        <scheme val="minor"/>
      </rPr>
      <t>，基层职工满意度达到</t>
    </r>
    <r>
      <rPr>
        <sz val="14"/>
        <rFont val="宋体"/>
        <charset val="0"/>
        <scheme val="minor"/>
      </rPr>
      <t>97.6%</t>
    </r>
    <r>
      <rPr>
        <sz val="14"/>
        <rFont val="宋体"/>
        <charset val="134"/>
        <scheme val="minor"/>
      </rPr>
      <t>。</t>
    </r>
  </si>
  <si>
    <t>小型病险水库除险加固奖补资金</t>
  </si>
  <si>
    <r>
      <rPr>
        <sz val="14"/>
        <rFont val="宋体"/>
        <charset val="134"/>
        <scheme val="minor"/>
      </rPr>
      <t>项目产出优秀，已按照计划顺利完成了</t>
    </r>
    <r>
      <rPr>
        <sz val="14"/>
        <rFont val="宋体"/>
        <charset val="0"/>
        <scheme val="minor"/>
      </rPr>
      <t>12</t>
    </r>
    <r>
      <rPr>
        <sz val="14"/>
        <rFont val="宋体"/>
        <charset val="134"/>
        <scheme val="minor"/>
      </rPr>
      <t>座小型水库的除险加固工作，另有一座小型水库的除险加固工程正在按照施工进度计划稳步推进。</t>
    </r>
    <r>
      <rPr>
        <sz val="14"/>
        <rFont val="宋体"/>
        <charset val="0"/>
        <scheme val="minor"/>
      </rPr>
      <t>7</t>
    </r>
    <r>
      <rPr>
        <sz val="14"/>
        <rFont val="宋体"/>
        <charset val="134"/>
        <scheme val="minor"/>
      </rPr>
      <t>座水库工程质量已通过竣工验收，</t>
    </r>
    <r>
      <rPr>
        <sz val="14"/>
        <rFont val="宋体"/>
        <charset val="0"/>
        <scheme val="minor"/>
      </rPr>
      <t>5</t>
    </r>
    <r>
      <rPr>
        <sz val="14"/>
        <rFont val="宋体"/>
        <charset val="134"/>
        <scheme val="minor"/>
      </rPr>
      <t>座水库工程质量经过自验。项目实施所带来的社会效益与生态效益极为突出，显著提高了水库的防洪能力和安全运行水平，切实保障了民众的生命财产安全，同时对水库周边的生态环境产生了积极的改善作用，有力推动了水资源的可持续利用，群众满意度</t>
    </r>
    <r>
      <rPr>
        <sz val="14"/>
        <rFont val="宋体"/>
        <charset val="0"/>
        <scheme val="minor"/>
      </rPr>
      <t>92.98%</t>
    </r>
    <r>
      <rPr>
        <sz val="14"/>
        <rFont val="宋体"/>
        <charset val="134"/>
        <scheme val="minor"/>
      </rPr>
      <t>。</t>
    </r>
  </si>
  <si>
    <t>水土保持综合治理</t>
  </si>
  <si>
    <r>
      <rPr>
        <sz val="14"/>
        <rFont val="宋体"/>
        <charset val="134"/>
        <scheme val="minor"/>
      </rPr>
      <t>项目产出水平优秀，基本按批复内容完成淤地坝维修养护、生态清洁小流域综合治理等方面重点任务，通过验收且按期交付，成本控制在预算范围内。实现了灾害风险有效降低、耕地保护与水土保持率显著提升、区域生态环境持续改善、长效管护机制健全有效，同时政策知晓率及群众满意度均达</t>
    </r>
    <r>
      <rPr>
        <sz val="14"/>
        <rFont val="宋体"/>
        <charset val="0"/>
        <scheme val="minor"/>
      </rPr>
      <t>90%</t>
    </r>
    <r>
      <rPr>
        <sz val="14"/>
        <rFont val="宋体"/>
        <charset val="134"/>
        <scheme val="minor"/>
      </rPr>
      <t>以上。</t>
    </r>
  </si>
  <si>
    <t>中医药事业传承与发展补助项目</t>
  </si>
  <si>
    <t>2024年度，正式下达6148万元，截至2024年绩效评价日，第三方统计实际支出5455.46万元，执行率88.74%；绩效目标实现情况如下：一、产出指标完成情况：1.数量指标：25项项目中17项达到年度目标值；2.质量指标：培训计划完成率全年完成值为83.33%，建设项目合格率全年完成值92.48%，人才培养合格率全年完成值74.48%，中医药健康文化素养调查点达标率100%，2项达到年度目标值；3.时效指标：项目周期1年内任务完成率为94.53%，及时完成率全年完成值为94.53%（大于要求的及时完成率）。二、效益指标完成情况：1.社会效益：通过问卷星APP线上问卷调查，8项年度指标均基本达成预期指标；2.可持续影响：3项指标均基本达成预期指标；3.满意度指标：患者满意度达99.08%，受训人员满意度达95.89%，民众满意度达91.99%，民众对中医药健康知识知晓率为96.50%，3项均达到年度目标值。</t>
  </si>
  <si>
    <t>宁夏回族自治区卫生健康委员会</t>
  </si>
  <si>
    <t>卫生健康人才培养项目</t>
  </si>
  <si>
    <t>2022年住院医师规范化培训招收完成率72.66%，2023年87.86%，2024年91.10%。紧缺专业招收完成率2022年65.05%，2023年89.03%。助理全科医生培训2022年招收完成率95.71%，2023年和2024年均为100%。农村订单定向医学生培养2023年和2024年均完成100%。紧缺人才培训项目中，全科医生转岗培训2023年招收完成率97.37%，2024年99.12%；麻醉专业人员2023年95.45%，2024年38.46%；康复专业人员2023年88.89%，2024年50%。精神科医师转岗2024年完成率113.33%，院前急救、出生缺陷防治、癌症早诊等项目2024年完成率均超过95%。2022年住院医师规范化培训结业考核通过率81.55%，助理全科医生91.53%。培训学员满意度2022年92.17%，2023年和2024年均为92%及以上。</t>
  </si>
  <si>
    <t>自治区卫生健康委</t>
  </si>
  <si>
    <t>中卫市公立医院改革与高质量发展示范项目</t>
  </si>
  <si>
    <t>项目22项绩效指标19项达到年度目标值，达标率为86%。4项数量指标均有明显提升，医疗服务收入（不含药品、耗材、检查、化验收入）占公立医院医疗收入的比例较2021年提升了8.1个百分点；按病种付费（DRG、DIP、单病种）的住院参保人员数占公立医院总住院参保人员数的比例较2021年提升了8.3个百分点；本市财政卫生健康支出预算执行率较2021年提升了1.5个百分点；三级公立医院门诊人次数与出院人次数比下降至11.59：1，较2021年下降了2.21:1。6项质量指标均达标。成本指标均明显好转。满意度指标全部达标。3项指标未达标（数量指标：本市财政卫生健康支出预算执行率98.2%，低于目标值1.8个百分点；质量指标：实现收支平衡的公立医院占比为80%，中卫市中医医院、中宁县人民医院未实现收支平衡；社会效益指标：县域内住院量占比为76.0%，低于目标值9个百分点）。</t>
  </si>
  <si>
    <t>大学生实习生活补贴和社保补贴（就业资金）</t>
  </si>
  <si>
    <t>此项目组织离校2年内未就业高校毕业生到机关事业单位参加一年期的实习，并对符合条件的人员发放基本生活补贴和社会保险补贴。2024年区本级累计完成实习生生活补贴发放5522人/次，累计发放基本生活补贴1183.79万元；累计完成实习生社保补贴11人/次，累计发放社保补贴5.52万元。资金支付完成率100%，月度及时准确发放。高校毕业生总体满意度达90.15%。达到了使高校毕业生真正通过实习增长才干、得到锻炼及解决高校毕业生就业困难、缓解就业压力的目的。</t>
  </si>
  <si>
    <t>自治区人力资源和社会保障厅</t>
  </si>
  <si>
    <t>残疾人就业与产业扶持项目</t>
  </si>
  <si>
    <t>依据《宁夏回族自治区“十四五”残疾人就业促进实施方案》，积极实施残疾人各类就业项目，强化职业技能培训和公共就业服务，累计培训7467人完成中国残联下达任务的344.1%，推进残疾人辅助性就业机构建设，全区新增城乡残疾人就业完成中国残联下达任务的204.7%，有就业意愿和能力的残疾人大学生就业率98%。促进盲人按摩机构规范化建设，其中保健按摩226家，医疗按摩20家，从业盲人480人。扶持23个经济实体，864名农村残疾人实现就业；2599户农村残疾人通过“阳光助残小康计划”致富增收。对自主就业创业残疾人、安置残疾人就业单位进行各类帮扶，提升残疾人就业创业能力，城乡持证残疾人新增就业4261人，其中城镇新增就业1729人，农村新增就业2532人。参加就业培训残疾人对培训工作满意度超过80%，进一步稳定和扩大残疾人就业总量，保障残疾人劳动权益。</t>
  </si>
  <si>
    <t>宁夏粮食集团“智慧宁粮”项目</t>
  </si>
  <si>
    <t>该项目决策依据充分，立项程序规范；绩效目标设定基本合理，绩效指标较明确；资金投入计划合理，预算额度测算依据充分，建设资金得到保障；项目按照工程建设“六制”管理要求开展工作，程序合规，制度健全，施工组织监督管理有序；因项目仍在试运行和调试中，项目预期满意度效果暂未实现。该项目产出指标共设产出数量、产出质量、产出时效和产出成本 4 个二级指标，4 个三级指标，指标权重分值 40 分，扣 2 分，评价得分 38 分，得分率为 95%。设置效益指标基本符合项目预期实现目标，但部分绩效指标设置在量化程度和明确性方面存在一定不足，有待进一步细化和完善；一是经济效益指标未明确考核主体，没有评价依据；二是效益指标和指标值设置不合理，没有设置可衡量的定性或定量指标，造成无法进行评价的情况。</t>
  </si>
  <si>
    <t>自治区国资委</t>
  </si>
  <si>
    <t>基本养老金转移支付</t>
  </si>
  <si>
    <t>党的十八大以来，以习近平同志为核心的党中央高度重视保障和改善民生，2024年我区坚持以习近平新时代中国特色社会主义思想为指导，全面贯彻落实党的二十届三中全会精神，贯彻党中央、国务院和自治区党委、政府健全保障和改善民生要求，扎实推进中国特色社会保障体系建设，全面落实保发放、稳待遇各项关键任务，采取有力措施持续提升社保基金使用效益，着力推动社会保险事业高质量发展。2024年度宁夏企业职工基本养老保险、机关事业单位养老保险、城乡居民养老保险基本养老金转移支付总体绩效目标均高质量完成，从质量指标看，全区离退休人员基本养老金足额发放率100%，从时效指标看，全区离退休人员基本养老金按时发放率100%，从社会效益指标看，随着每年社平工资的提高，宁夏已连续20年调增养老金，2024年企业退休人员人均养老金3789元，有力保障了参保人员退休后的幸福生活，在促进社会公平、维护稳定、推动经济社会发展等方面发挥了重要作用，具有显著的社会效益，从满意度指标完成情况看，根据人社部办公厅发布的2024年人社事业发展计划执行情况通报，宁夏人社政务服务好评率连续24个月100%，位列全国人社系统第一。</t>
  </si>
  <si>
    <t>自治区社保局</t>
  </si>
  <si>
    <t>城乡居民基本医疗保险补助</t>
  </si>
  <si>
    <r>
      <rPr>
        <sz val="14"/>
        <rFont val="宋体"/>
        <charset val="134"/>
        <scheme val="minor"/>
      </rPr>
      <t>2024年是</t>
    </r>
    <r>
      <rPr>
        <sz val="14"/>
        <rFont val="宋体"/>
        <charset val="0"/>
        <scheme val="minor"/>
      </rPr>
      <t>“</t>
    </r>
    <r>
      <rPr>
        <sz val="14"/>
        <rFont val="宋体"/>
        <charset val="134"/>
        <scheme val="minor"/>
      </rPr>
      <t>十四五</t>
    </r>
    <r>
      <rPr>
        <sz val="14"/>
        <rFont val="宋体"/>
        <charset val="0"/>
        <scheme val="minor"/>
      </rPr>
      <t>”</t>
    </r>
    <r>
      <rPr>
        <sz val="14"/>
        <rFont val="宋体"/>
        <charset val="134"/>
        <scheme val="minor"/>
      </rPr>
      <t>规划目标任务的关键一年，我区坚持以习近平新时代中国特色社会主义思想为指导，全面贯彻落实党的二十届三中全会精神，贯彻党中央、国务院和自治区党委、政府深化医疗保障制度改革要求，持续推动医疗保障制度体系改革，采取有力措施，积极健全全民医保制度体系，持续提升待遇保障水平，强化协同治理，加强医药服务规范管理，深化医药供给侧改革，巩固基金监管高压态势，确保城乡居民基本医保基金安全平稳运行，稳步提高医保经办服务质量，着力推动医保事业高质量发展。</t>
    </r>
    <r>
      <rPr>
        <sz val="14"/>
        <rFont val="宋体"/>
        <charset val="0"/>
        <scheme val="minor"/>
      </rPr>
      <t>2024</t>
    </r>
    <r>
      <rPr>
        <sz val="14"/>
        <rFont val="宋体"/>
        <charset val="134"/>
        <scheme val="minor"/>
      </rPr>
      <t>年度城乡居民基本医疗保险补助资金绩效目标完成率为</t>
    </r>
    <r>
      <rPr>
        <sz val="14"/>
        <rFont val="宋体"/>
        <charset val="0"/>
        <scheme val="minor"/>
      </rPr>
      <t>99.97%</t>
    </r>
    <r>
      <rPr>
        <sz val="14"/>
        <rFont val="宋体"/>
        <charset val="134"/>
        <scheme val="minor"/>
      </rPr>
      <t>，其中数量指标完成率</t>
    </r>
    <r>
      <rPr>
        <sz val="14"/>
        <rFont val="宋体"/>
        <charset val="0"/>
        <scheme val="minor"/>
      </rPr>
      <t>99.79%</t>
    </r>
    <r>
      <rPr>
        <sz val="14"/>
        <rFont val="宋体"/>
        <charset val="134"/>
        <scheme val="minor"/>
      </rPr>
      <t>、质量指标完成率</t>
    </r>
    <r>
      <rPr>
        <sz val="14"/>
        <rFont val="宋体"/>
        <charset val="0"/>
        <scheme val="minor"/>
      </rPr>
      <t>100%</t>
    </r>
    <r>
      <rPr>
        <sz val="14"/>
        <rFont val="宋体"/>
        <charset val="134"/>
        <scheme val="minor"/>
      </rPr>
      <t>、效益指标完成率</t>
    </r>
    <r>
      <rPr>
        <sz val="14"/>
        <rFont val="宋体"/>
        <charset val="0"/>
        <scheme val="minor"/>
      </rPr>
      <t>100%</t>
    </r>
    <r>
      <rPr>
        <sz val="14"/>
        <rFont val="宋体"/>
        <charset val="134"/>
        <scheme val="minor"/>
      </rPr>
      <t>、服务对象满意度指标完成率</t>
    </r>
    <r>
      <rPr>
        <sz val="14"/>
        <rFont val="宋体"/>
        <charset val="0"/>
        <scheme val="minor"/>
      </rPr>
      <t>100%</t>
    </r>
    <r>
      <rPr>
        <sz val="14"/>
        <rFont val="宋体"/>
        <charset val="134"/>
        <scheme val="minor"/>
      </rPr>
      <t>。</t>
    </r>
  </si>
  <si>
    <t>自治区医保局</t>
  </si>
  <si>
    <t>全国“数字供销”示范区运营指挥中心建设项目</t>
  </si>
  <si>
    <t>该项目于2024年10月22日开标并选定了中标单位，后因采购需求相关内容调整，于2025年1月22日发布废标公告。2025年3月21日重新招标，4月11日确定了中标供应商，目前设备已安装完毕并完成初验，正进行项目终验准备，正式运营后进行绩效评价。</t>
  </si>
  <si>
    <t>正在推进</t>
  </si>
  <si>
    <t>开发区创新发展专项资金</t>
  </si>
  <si>
    <t>专项资金的投入加强了园区道路维修维护、基础设施建设和绿化环境改善等，有效撬动了社会资本投入，推进了开发区加快基础设施和公共服务体系建设，为全区经济平稳运行和高质量发展发挥了作用。2024年度资金下达时间较晚，目前尚未开展绩效评价。计划于2025年11月开展2024年度绩效评价，预计于2026年2月形成绩效评价报告。</t>
  </si>
  <si>
    <t>自治区工信厅</t>
  </si>
  <si>
    <t>学前教育和普通高中生均公用经费奖补机制</t>
  </si>
  <si>
    <t>未完成的原因：一是该项目在招投标公告发布后，有4家单位报名。但逐一联系确认时，4家单位又表示无进一步参与本项目投标的意向，我厅只能延长项目的报名及开标时间；二是幼儿园和学校7-8月放暑假，第三方推迟了收集审核资料及开展现场工作的时间。预计9月底完成该项目绩效评价工作。</t>
  </si>
  <si>
    <t>自治区教育厅</t>
  </si>
  <si>
    <t>二、财政厅组织开展的重点项目绩效评价</t>
  </si>
  <si>
    <t>战略性新型产业及新质生产力项目</t>
  </si>
  <si>
    <t>2024年战略性新型产业及新质生产力项目计划完成支持企业数量100家，六新产业项目100项。通过引导激励创新主体强化研发活动，持续开展关键核心技术攻关，加速产业链和创新链深度融合，加快建立现代科技创新体系，持续推动“六新”产业高质量发展，因地制宜发展新质生产力，截止评价日,实际支持企业数量超过130家，六新产业项目超过130项，任务完成率130%。</t>
  </si>
  <si>
    <t>B</t>
  </si>
  <si>
    <t>高等教育质量提升项目</t>
  </si>
  <si>
    <t>2024年高等教育质量提升项目主要支持宁夏大学等8所高校及宁夏教育装备和校园风险管理中心等2个单位开展一流学科建设、高水平本科教育质量提升工程、创新创业教育质量提升工程、高质量研究生教育、科研创新水平提升工程、教师队伍能力提升工程、对外合作交流等17个项目实施，截止评价日，各项目建设任务有序推进，整体任务完成率80.06%。通过项目实施，各高校整体毕业生本地就业率同比增长0.33%，为宁夏地区经济社会发展输送了更多本土化人才，人才支撑作用得到有效提升。</t>
  </si>
  <si>
    <t>航空运输发展专项</t>
  </si>
  <si>
    <t>2024年宁夏航空运输发展专项资金，计划支持新开国内航点数不少于2个， 加密国内航点数不少于5个，通航城市不少于70个；截止评价日，实际完成新开国内航点数12个， 加密国内航点数21个，通航城市74个，任务完成率143%。通过项目实施，年旅客吞吐量同比增长16.5%，年货邮吞吐量同比增长13.7%，年中转旅客量同比增长44%，国际（地区）通航城市6个，航空运输通达性、便捷性有所提升，旅客对机场服务保障的投诉率&lt;1%。</t>
  </si>
  <si>
    <t>西部机场集团</t>
  </si>
  <si>
    <t>服务业发展引导项目</t>
  </si>
  <si>
    <r>
      <rPr>
        <sz val="14"/>
        <rFont val="宋体"/>
        <charset val="134"/>
        <scheme val="minor"/>
      </rPr>
      <t>2024年服务业发展引导项目，</t>
    </r>
    <r>
      <rPr>
        <b/>
        <sz val="14"/>
        <rFont val="宋体"/>
        <charset val="134"/>
        <scheme val="minor"/>
      </rPr>
      <t>一是</t>
    </r>
    <r>
      <rPr>
        <sz val="14"/>
        <rFont val="宋体"/>
        <charset val="134"/>
        <scheme val="minor"/>
      </rPr>
      <t>计划补助新入规上限企业350户，实际补助服务业企业368户，任务完成率105%；通过对企业资金支持进一步鼓励服务业企业入规上线，支持企业健康稳定发展，保持企业（单位）就业情况稳定，促进生产性服务业规模化、市场化发展。</t>
    </r>
    <r>
      <rPr>
        <b/>
        <sz val="14"/>
        <rFont val="宋体"/>
        <charset val="134"/>
        <scheme val="minor"/>
      </rPr>
      <t>二是</t>
    </r>
    <r>
      <rPr>
        <sz val="14"/>
        <rFont val="宋体"/>
        <charset val="134"/>
        <scheme val="minor"/>
      </rPr>
      <t>计划支持5个服务业集聚区项目发展，实际支持5个集聚区项目建设，任务完成率100%；通过资金支持，各集聚区建设任务按期推进，配套基础设施不断完善，公共服务能力显著提升，对当地服务业发展的示范带动作用明显增强，5个集聚区实现市场主体数量16825家，规上限上企业数量总计94家，实现税收收入1.3458亿元，完成固定资产投资2.92亿元，实现营业收入102.86亿元，撬动企业投资金额8582.29万元，入驻企业（商户）满意度达82.36%。</t>
    </r>
  </si>
  <si>
    <t>自治区发展改革委</t>
  </si>
  <si>
    <t>中卫市黄河流域规模化防沙治沙国土绿化试点示范项目</t>
  </si>
  <si>
    <t>2024年中卫市黄河流域规模化防沙治沙国土绿化试点示范项目，计划建设规模23.951万亩，其中工程固沙11.3738万亩、人工造林4.3614万亩、退化林修复8.2158万亩；配套节水灌溉1.2458万亩、维修生产作业路 114 千米。截至2024年12月31日，累计完成国土绿化面积17.88万亩，总体完成率75%；各项任务实施进度如下：工程固沙完成5.72万亩，完成率48%；人工造林完成3.92万亩，完成率87%；退化林修复完成8.10万亩，完成率99%；配套节水灌溉完成0.54万亩，完成率41%；维修生产作业路完成101公里，完成率86%。</t>
  </si>
  <si>
    <t>自治区林草局</t>
  </si>
  <si>
    <r>
      <rPr>
        <sz val="14"/>
        <rFont val="Arial Narrow"/>
        <charset val="134"/>
      </rPr>
      <t>2023</t>
    </r>
    <r>
      <rPr>
        <sz val="14"/>
        <rFont val="宋体"/>
        <charset val="134"/>
      </rPr>
      <t>年安全生产预防和应急救援能力建设补助项目</t>
    </r>
  </si>
  <si>
    <t>2023安全生产预防和救援能力建设补助项目，重点支持宁东能源化工基地等8个化工园区实施化工产业聚集区重大风险防控项目，提升危险化学品重大安全风险管控能力。截止评价日，支持的8个化工园区项目均已完成安全风险智能化管控平台建设、配置易燃易爆有毒有害气体泄漏监测管控设备、建立危险化学品安全预防控制体系等项目建设，任务完成率100%，其中部分关键指标超额完成：公共区域监测监控设备覆盖率≥80%，气体泄漏监测管控设备建设任务完成率≥80%，企业平台接入率≥90%。所有平台均达到网络安全等级保护2.0标准，网络性能满足延迟与响应要求，系统运行高效稳定。功能完备，平台基本功能建设率达到100%。预警高效，平台预警响应率超过95%，风险识别率超过90%。通过项目实施有效推动化工园区安全风险管理模式的根本性变革，为区域经济社会稳定发展提供坚实的安全保障。</t>
  </si>
  <si>
    <t>A</t>
  </si>
  <si>
    <t>农业面源污染防治项目</t>
  </si>
  <si>
    <t>2024年农业面源污染防治项目支持农用残膜回收综合利用等8个子项目实施，8个子项目共涉及103项实施内容，截止评价日除5项内容未完成、2项未实施外，其余均已完成，任务完成率93.2%；通过持续推进农业面源污染治理，农村人居环境得到改善，全区农用残膜回收率92.13%，超出预期目标3.13%；畜禽粪污资源化利用率91.87%，超出预期目标1.87%；化肥使用量减少7.62%，超出预期目标4.62%；农药包装废弃物回收率131.26%，超出预期目标46%；沼气安全处置率95.45%，化肥农药利用率42.63%，重金属污染耕地修复安全利用率100%，土壤、水污染监测指数下降，农业主要面源污染物如残膜、畜禽粪污、农药包装废弃物得到资源化利用，实现绿色生态农业循环可持续发展。</t>
  </si>
  <si>
    <t>冷凉蔬菜产业项目</t>
  </si>
  <si>
    <r>
      <rPr>
        <sz val="14"/>
        <rFont val="宋体"/>
        <charset val="134"/>
        <scheme val="minor"/>
      </rPr>
      <t>2024年冷凉蔬菜产业项目</t>
    </r>
    <r>
      <rPr>
        <b/>
        <sz val="14"/>
        <rFont val="宋体"/>
        <charset val="134"/>
        <scheme val="minor"/>
      </rPr>
      <t>一是</t>
    </r>
    <r>
      <rPr>
        <sz val="14"/>
        <rFont val="宋体"/>
        <charset val="134"/>
        <scheme val="minor"/>
      </rPr>
      <t>计划开展蔬菜绿色生态技术研究与推广5项，培训380人次以上；赴贵州、浙江、上海、内蒙考察2次，任务完成率100%。</t>
    </r>
    <r>
      <rPr>
        <b/>
        <sz val="14"/>
        <rFont val="宋体"/>
        <charset val="134"/>
        <scheme val="minor"/>
      </rPr>
      <t>二是</t>
    </r>
    <r>
      <rPr>
        <sz val="14"/>
        <rFont val="宋体"/>
        <charset val="134"/>
        <scheme val="minor"/>
      </rPr>
      <t>计划建设2个蔬菜现代集配中心，实际建设1个，任务完成率50%。</t>
    </r>
    <r>
      <rPr>
        <b/>
        <sz val="14"/>
        <rFont val="宋体"/>
        <charset val="134"/>
        <scheme val="minor"/>
      </rPr>
      <t>三是</t>
    </r>
    <r>
      <rPr>
        <sz val="14"/>
        <rFont val="宋体"/>
        <charset val="134"/>
        <scheme val="minor"/>
      </rPr>
      <t>计划建设31个蔬菜标准园，实际建设29个，任务完成率93.54%。</t>
    </r>
    <r>
      <rPr>
        <b/>
        <sz val="14"/>
        <rFont val="宋体"/>
        <charset val="134"/>
        <scheme val="minor"/>
      </rPr>
      <t>四是</t>
    </r>
    <r>
      <rPr>
        <sz val="14"/>
        <rFont val="宋体"/>
        <charset val="134"/>
        <scheme val="minor"/>
      </rPr>
      <t>计划建设8个集约化育苗中心，实际建设7个，任务完成率87.5%。</t>
    </r>
    <r>
      <rPr>
        <b/>
        <sz val="14"/>
        <rFont val="宋体"/>
        <charset val="134"/>
        <scheme val="minor"/>
      </rPr>
      <t xml:space="preserve"> 五是</t>
    </r>
    <r>
      <rPr>
        <sz val="14"/>
        <rFont val="宋体"/>
        <charset val="134"/>
        <scheme val="minor"/>
      </rPr>
      <t>计划推广秸秆生物反应堆技术6200亩，实际推广5844亩，任务完成率94.26%；计划推广蚯蚓生物技术3200亩，实际推广2970亩，任务完成率92.81%；计划推广“三零”绿色生产技术2000 亩，实际推广2000亩，任务完成率100%；计划推广大型首部水肥一体化设备10套或小型首部水肥一体化设备100套以上，实际推广大型6套，小型322套，任务完成率100%。</t>
    </r>
    <r>
      <rPr>
        <b/>
        <sz val="14"/>
        <rFont val="宋体"/>
        <charset val="134"/>
        <scheme val="minor"/>
      </rPr>
      <t>六是计划</t>
    </r>
    <r>
      <rPr>
        <sz val="14"/>
        <rFont val="宋体"/>
        <charset val="134"/>
        <scheme val="minor"/>
      </rPr>
      <t>在全区打造蔬菜新品种展示园3个、新品种新技术示范点48个，实际完成展示园3个，示范点48个，任务完成率100%。</t>
    </r>
    <r>
      <rPr>
        <b/>
        <sz val="14"/>
        <rFont val="宋体"/>
        <charset val="134"/>
        <scheme val="minor"/>
      </rPr>
      <t>七是</t>
    </r>
    <r>
      <rPr>
        <sz val="14"/>
        <rFont val="宋体"/>
        <charset val="134"/>
        <scheme val="minor"/>
      </rPr>
      <t>计划补贴食用菌优质菌棒400万棒，实际完成112.24万棒，任务完成率28.06%。  通过项目实施项目的实施，进一步优化我区冷凉蔬菜产业结构，改变了传统农业种植模式，提高了冷凉蔬菜的产量和品质，稳定了蔬菜市场供应。同时，项目建设持续减少农业污染，保护土壤和水资源，促进农业产业高质量发展。</t>
    </r>
  </si>
  <si>
    <r>
      <rPr>
        <sz val="14"/>
        <rFont val="宋体"/>
        <charset val="134"/>
      </rPr>
      <t>宁夏农林科学院</t>
    </r>
    <r>
      <rPr>
        <sz val="14"/>
        <rFont val="Arial Narrow"/>
        <charset val="134"/>
      </rPr>
      <t>2024</t>
    </r>
    <r>
      <rPr>
        <sz val="14"/>
        <rFont val="宋体"/>
        <charset val="134"/>
      </rPr>
      <t>年整体支出</t>
    </r>
  </si>
  <si>
    <r>
      <rPr>
        <sz val="14"/>
        <rFont val="宋体"/>
        <charset val="134"/>
        <scheme val="minor"/>
      </rPr>
      <t>宁夏农林科学院2024年整体支出，主要对农科院本部及下属12家单位部门预算整体支出情况进行评价。2024年完成以下任务并取得相应成效：</t>
    </r>
    <r>
      <rPr>
        <b/>
        <sz val="14"/>
        <rFont val="宋体"/>
        <charset val="134"/>
        <scheme val="minor"/>
      </rPr>
      <t>一是</t>
    </r>
    <r>
      <rPr>
        <sz val="14"/>
        <rFont val="宋体"/>
        <charset val="134"/>
        <scheme val="minor"/>
      </rPr>
      <t>争取国家级项目（课题）20项、自治区级项目88项，获批自治区自然科学基金项目52项，获得自治区科技奖励13项，全年争取竞争性项目108项，取得登记成果365项，成果转化71项，示范推广新品种52项，培训专家166人，与知名院士合作项目50项，争创国家和自治区创新平台2个；</t>
    </r>
    <r>
      <rPr>
        <b/>
        <sz val="14"/>
        <rFont val="宋体"/>
        <charset val="134"/>
        <scheme val="minor"/>
      </rPr>
      <t>二是</t>
    </r>
    <r>
      <rPr>
        <sz val="14"/>
        <rFont val="宋体"/>
        <charset val="134"/>
        <scheme val="minor"/>
      </rPr>
      <t>新增竞争性科研项目经费5008万元以上；</t>
    </r>
    <r>
      <rPr>
        <b/>
        <sz val="14"/>
        <rFont val="宋体"/>
        <charset val="134"/>
        <scheme val="minor"/>
      </rPr>
      <t>三是</t>
    </r>
    <r>
      <rPr>
        <sz val="14"/>
        <rFont val="宋体"/>
        <charset val="134"/>
        <scheme val="minor"/>
      </rPr>
      <t>结题科研项目成果登记率达到95%以上，取得授权专利、计算机软件著作权294项，审定和登记备案品种29项，制修订标准42项；</t>
    </r>
    <r>
      <rPr>
        <b/>
        <sz val="14"/>
        <rFont val="宋体"/>
        <charset val="134"/>
        <scheme val="minor"/>
      </rPr>
      <t>四是</t>
    </r>
    <r>
      <rPr>
        <sz val="14"/>
        <rFont val="宋体"/>
        <charset val="134"/>
        <scheme val="minor"/>
      </rPr>
      <t>申报争取自治区科技奖励13项；</t>
    </r>
    <r>
      <rPr>
        <b/>
        <sz val="14"/>
        <rFont val="宋体"/>
        <charset val="134"/>
        <scheme val="minor"/>
      </rPr>
      <t>五是</t>
    </r>
    <r>
      <rPr>
        <sz val="14"/>
        <rFont val="宋体"/>
        <charset val="134"/>
        <scheme val="minor"/>
      </rPr>
      <t>全年科技成果转化项数和金额分别较上年增长10%，全院科技成果转化金额力争突破千万元大关；</t>
    </r>
    <r>
      <rPr>
        <b/>
        <sz val="14"/>
        <rFont val="宋体"/>
        <charset val="134"/>
        <scheme val="minor"/>
      </rPr>
      <t>六是</t>
    </r>
    <r>
      <rPr>
        <sz val="14"/>
        <rFont val="宋体"/>
        <charset val="134"/>
        <scheme val="minor"/>
      </rPr>
      <t>集成示范新品种、新技术、新装备52项，单产提升工程面积不少于2.1万亩，创新成果示范12万亩以上，技术辐射145万亩，培训“土专家”、“田秀才”、“赤脚兽医”不少于166人；</t>
    </r>
    <r>
      <rPr>
        <b/>
        <sz val="14"/>
        <rFont val="宋体"/>
        <charset val="134"/>
        <scheme val="minor"/>
      </rPr>
      <t>七是</t>
    </r>
    <r>
      <rPr>
        <sz val="14"/>
        <rFont val="宋体"/>
        <charset val="134"/>
        <scheme val="minor"/>
      </rPr>
      <t>全年实施科研项目中与区外大院大所或院士专家合作比例达到50%以上；</t>
    </r>
    <r>
      <rPr>
        <b/>
        <sz val="14"/>
        <rFont val="宋体"/>
        <charset val="134"/>
        <scheme val="minor"/>
      </rPr>
      <t>八是</t>
    </r>
    <r>
      <rPr>
        <sz val="14"/>
        <rFont val="宋体"/>
        <charset val="134"/>
        <scheme val="minor"/>
      </rPr>
      <t>力争院士和区外知名专家与我院开展实质性合作项目达50项以上；</t>
    </r>
    <r>
      <rPr>
        <b/>
        <sz val="14"/>
        <rFont val="宋体"/>
        <charset val="134"/>
        <scheme val="minor"/>
      </rPr>
      <t>九是</t>
    </r>
    <r>
      <rPr>
        <sz val="14"/>
        <rFont val="宋体"/>
        <charset val="134"/>
        <scheme val="minor"/>
      </rPr>
      <t>引进博士22名、“双一流”硕士11名以上，选派20名左右青年科研人员到大院大所跟班学习，选派2-3名优秀人才到国外学习深造。</t>
    </r>
  </si>
  <si>
    <t>农林科学院</t>
  </si>
  <si>
    <t>黄河宁夏段干支流及重点入黄排水沟上下游横向生态保护补偿资金</t>
  </si>
  <si>
    <t>2024年黄河宁夏段干支流及重点入黄排水沟上下游横向生态保护补偿资金，共支持子项目161个，其中已开工项目127个，占项目总数量的78.88%，截止评价日，已完工项目112个，占项目总数量的69.56%，已完成当年计划建设任务的项目120个，占项目总数量的74.53%，项目整体计划任务完成率74.53%；项目验收合格率99.38%、项目完成及时率96.89%；通过政策支持，全区2024年水土保持率77.72%、草原综合植被覆盖度56.92%、森林覆盖率11.55%、湿地保护率29.40%、实际用水量节约量9.822亿立方米、项目实施区域群众满意度91.66%。</t>
  </si>
  <si>
    <t>生态环境厅、水利厅、林业和草原局</t>
  </si>
  <si>
    <t>附件2</t>
  </si>
  <si>
    <t>2025年财政重点绩效目标跟踪监控项目结果统计表</t>
  </si>
  <si>
    <t>单位：万元</t>
  </si>
  <si>
    <t>推荐处室</t>
  </si>
  <si>
    <t>资金类型</t>
  </si>
  <si>
    <t>预算数</t>
  </si>
  <si>
    <t>覆盖面</t>
  </si>
  <si>
    <t>跟踪监控结果</t>
  </si>
  <si>
    <t>总计</t>
  </si>
  <si>
    <t>综合处
（1个项目）</t>
  </si>
  <si>
    <t>群众体育项目——全民健身场地设施提档升级</t>
  </si>
  <si>
    <t>体育局</t>
  </si>
  <si>
    <t>政府性基金预算</t>
  </si>
  <si>
    <t>22个县区</t>
  </si>
  <si>
    <t>良</t>
  </si>
  <si>
    <t>行政政法处（1个项目）</t>
  </si>
  <si>
    <t>特种设备检验检测专项</t>
  </si>
  <si>
    <t>自治区市场监管厅</t>
  </si>
  <si>
    <t>一般公共预算</t>
  </si>
  <si>
    <t>全区</t>
  </si>
  <si>
    <t>教科文处
（5个项目）</t>
  </si>
  <si>
    <t>自治区实验室建设项目</t>
  </si>
  <si>
    <t>六盘山实验室、贺兰山实验室</t>
  </si>
  <si>
    <t>优</t>
  </si>
  <si>
    <t>战略性新兴产业及新质生产力项目</t>
  </si>
  <si>
    <t>有关科研院所、企业</t>
  </si>
  <si>
    <t>教育数字化战略行动项目资金</t>
  </si>
  <si>
    <t>全区各基础教育学校</t>
  </si>
  <si>
    <t>国培区培及乡村教师支持计划项目资金</t>
  </si>
  <si>
    <t>自治区文物保护资金</t>
  </si>
  <si>
    <t>自治区本级相关预算单位，相关市、县（区）</t>
  </si>
  <si>
    <t>经济建设处
（2个项目）</t>
  </si>
  <si>
    <t>招商引资</t>
  </si>
  <si>
    <t>城市更新暨完整社区建设</t>
  </si>
  <si>
    <t>自然资源与生态环境处
（3个项目）</t>
  </si>
  <si>
    <t>自治区财政林下经济补助资金项目</t>
  </si>
  <si>
    <t>各市、县（区）林草局</t>
  </si>
  <si>
    <t>——</t>
  </si>
  <si>
    <t>后补助资金项目，实施周期长，监控结果延迟报送。</t>
  </si>
  <si>
    <t>林业优势特色产业（枸杞产业）项目</t>
  </si>
  <si>
    <t>装备建设三年规划经费</t>
  </si>
  <si>
    <t>宁夏消防救援总队</t>
  </si>
  <si>
    <t>农业农村处
（4个项目）</t>
  </si>
  <si>
    <t>自治区直属水管单位</t>
  </si>
  <si>
    <t>自治区滩羊产业项目</t>
  </si>
  <si>
    <t>各县（市、区）</t>
  </si>
  <si>
    <t>自治区肉牛产业项目</t>
  </si>
  <si>
    <t>自治区动物防疫等补助经费项目</t>
  </si>
  <si>
    <t>社会保障处（4个项目）</t>
  </si>
  <si>
    <t>经济困难老年人养老服务和护理“两项”补贴</t>
  </si>
  <si>
    <t>全区各市、县（区）</t>
  </si>
  <si>
    <t>就业专项（就业见习补贴）</t>
  </si>
  <si>
    <t>人力资源和社会保障厅</t>
  </si>
  <si>
    <t>计划生育补助资金</t>
  </si>
  <si>
    <t>卫生健康委员会</t>
  </si>
  <si>
    <t>残疾人体育项目</t>
  </si>
  <si>
    <t>全区各市、县（区）残联</t>
  </si>
  <si>
    <t>绩效管理处
（2个项目）</t>
  </si>
  <si>
    <t>工业企业贷款贴息</t>
  </si>
  <si>
    <t>普通公路建设项目</t>
  </si>
  <si>
    <t>自治区交通厅</t>
  </si>
  <si>
    <t>一般公共预算资金、一般债券资金</t>
  </si>
  <si>
    <t>附件3</t>
  </si>
  <si>
    <t>2024年度中央对地方转移支付绩效自评结果统计表</t>
  </si>
  <si>
    <t>中央(地方)项目名称</t>
  </si>
  <si>
    <t>资金额度（万元）</t>
  </si>
  <si>
    <t>执行率
截止2024年12月31日</t>
  </si>
  <si>
    <t>自评得分
（100分）</t>
  </si>
  <si>
    <t>项目主
管部门</t>
  </si>
  <si>
    <t>中央</t>
  </si>
  <si>
    <t>自治区</t>
  </si>
  <si>
    <t>合计</t>
  </si>
  <si>
    <t>一、一般公共预算</t>
  </si>
  <si>
    <t>（一）一般性转移支付</t>
  </si>
  <si>
    <t>城乡义务教育补助经费</t>
  </si>
  <si>
    <t>义务教育专项资金</t>
  </si>
  <si>
    <t>公用经费、免费教科书和家庭经济困难学生生活补助政策享受对象覆盖率达100%，生均公用经费标准高于国家基准定额标准，能够满足义务教育阶段学校正常运转，免费教科书质量合格达标、配送发放及时，“六类”家庭经济困难寄宿生和非寄宿生“应助尽助”，“两免”政策受益学生达91万人，“一补”受益学生18万人。中小学校园食品安全和膳食经费专项整治成效显著，营养改善计划运行管理连续13年“零事故”，18.8万名学生能够吃饱、吃好、吃得营养健康。乡村教师生活补助受益教师19879人，特岗教师工资性补助受益教师821人，政策覆盖率达100%，乡村教师队伍建设逐年加强。农村薄弱学校校舍维修改造加固质量达标率达100%，校舍安全得到有效保障，办学条件得到进一步改善。学校、师生和家长满意度超过85%以上，城乡义务教育优质均衡和一体化发展稳步推进。</t>
  </si>
  <si>
    <t>教育厅</t>
  </si>
  <si>
    <t>学生资助补助经费</t>
  </si>
  <si>
    <t>各级各类学生资助资金</t>
  </si>
  <si>
    <t>学前教育阶段、高中教育阶段、中等职业教育阶段到高等教育阶段，各学段国家资助政策已按规定得到落实，期中学前“一免一补”资助32126人；普通高中国家助学金资助36205人，普通高中国家免学杂费补助30699人；中等职业教育国家助学金资助20837人（含技工），中等职业教育国家免学费补助76274人（含技工），中等职业教育国家奖学金奖励114人（含技工）；本专科国家助学金资助45088人，退役士兵国家助学金资助1630人，研究生国家助学金9413人，研究生奖学金奖励262人、本专科奖学金奖励354人，基层就业贷款代偿616人。满足了全区各选段家庭经济困难学生基本学习生活需要，职业教育更富吸引力，高校学生应征入伍、基层就业和退役士兵接受高等教育可享国家资助政策也受到更多关注，符合条件者已享受资助。各学段均建立了针对性资助机制，切实保障家庭经济困难学生求学无忧。</t>
  </si>
  <si>
    <t>支持学前教育发展项目资金</t>
  </si>
  <si>
    <t>学前教育发展项目资金</t>
  </si>
  <si>
    <t>实施10个幼儿园建设项目，其中新建9个、扩建1个，新增学位2100个，建设面积3万平方米。全区学前三年毛入园率93.44%，普惠率90.91%、公办率62.38%，学前教育普及普惠水平持续提高，提前完成国家“十四五”目标任务。普惠性学前教育保障机制不断完善，公办园生均公用经费达到和超过每生每年600元的国家标准，普惠性民办园生均补助标准每年每生460元。家庭经济困难幼儿实现应助尽助。办园条件大幅改善，保教队伍不断强化，幼教集团全面建立，自治区级示范园数量较上年增幅达98.46%，优质学前教育资源加速向农村和薄弱地区扩展。金凤区、贺兰县被国家评估认定为学前教育普及普惠县。幼儿园保教质量显著提升。</t>
  </si>
  <si>
    <t>义务教育薄弱环节改善与能力提升补助资金</t>
  </si>
  <si>
    <t>薄弱环节改善与能力提升项目资金</t>
  </si>
  <si>
    <t>2024年中央下达自治区义务教育薄弱环节改善与能力提升转移支付补助资金50700万元，自治区安排义务教育薄弱环节改善与能力提升资金44195.23万元，重点支持宁夏各县区新建、改扩建校舍面积22.48万平方米，改造室外运动场地48.8万平方米，以及校园及其他配套设施建设；购置课桌椅、教学仪器设备、音体美器材、信息化设备、食堂设备、学校用床、其他宿舍设备以及饮水设备等。持续改善农村基本办学条件，有序扩大城镇学位供给，稳步提升学校办学能力，有力改善义务教育阶段学校办学条件，有效促进学校的内涵建设，整体提升义务教育发展水平，为缩小城乡和区域差距，有力推进义务教育学校教育质量提升。培育新优质学校60所，集团化办学覆盖率达到67%，较上年增加20个百分点。大武口区、惠农区、盐池县县域义务教育优质均衡发展通过了国家督导评估认定实地核查。2024年，宁夏入选2023年度“基础教育精品课”288节，获奖节数位居中西部第一、全国第四，共有17个县（区）分别获批建设基础教育综合改革实验区、义务教育教学改革实验区等8个国家级实验区，12所中小学校分别获批建设义务教育教学改革实验校、人工智能教育基地校。学校和教师满意度、家长和学生满意度均得到较大提升。</t>
  </si>
  <si>
    <t>改善普通高中学校办学条件补助资金</t>
  </si>
  <si>
    <t>普通高中扩优提质项目资金</t>
  </si>
  <si>
    <t>2024年，中央下达自治区改善普通高中学校办学条件转移支付补助资金26800万元，自治区安排普通高中扩优提质项目资金26105万元，主要用于支持57所普通高中学校新改扩建校舍5.8万平方米、配置图书和教学仪器设备以及体育运动场等附属设施建设。通过项目实施，普通高中学校办学条件明显改善，受益学生数达10万人，全区高中阶段教育毛入学率达到94.7%，国民受教育年限明显提高。项目实施改善了普通高中学校办学条件，受到了学校、教师、家长、学生的一致好评，满意度95%。</t>
  </si>
  <si>
    <t>中小学幼儿园国家级培训计划资金</t>
  </si>
  <si>
    <t>自治区教师培训/乡村教师支持计划</t>
  </si>
  <si>
    <t>“国培计划”重点支持农村义务教育学校、幼儿园骨干老师、校园长和培训者深度培训，辐射带动区、市、县、校教师全覆盖培训，全年完成9923名骨干教师、校园长、培训团队培训，项目完成率100%，资金使用率为99%。推动各地开展自主选学探索，建立教师自主发展机制，支持市、县（区）提升教师培训专业化水平，建立高水平教师培训团队。“区培计划”紧紧围绕全区基础教育改革发展和建设高质量教师队伍需要，按照年度教师工作任务部署，开展“新入职教师及新任职校园长培训、高考综合改革及普通高中新课程专题培训、基础教育改革专项培训”，培训教师、校园长2505人次，支持市、县（区）84个自治区级名师工作室建设、5个组团帮扶受帮扶高中学校200名教师、校长跟岗研修，整体提升基础教育教师整体素质和教书育人能力，为推进义务教育优质均衡发展、教育强区建设提供有力保障。</t>
  </si>
  <si>
    <t>现代职业教育质量提升计划资金</t>
  </si>
  <si>
    <t>自治区职业教育项目资金</t>
  </si>
  <si>
    <t>紧紧围绕“一体两翼五重点”战略任务和重点工作，深化职业教育供给侧结构性改革。一是优化调整布局，服务社会发展。新建2所高等职业学校实现招生。优化专业设置，撤销专业45个，新增专业46个。推动提质培优，完成自治区级、国家级“双高计划”终期绩效评价，推动8所优质中职学校、20个优职专业群高质量建设。二是深化产教融合，促进供需匹配。深化拓展“两翼”建设，联合打造5个市域产教联合体，建成17个行业产教融合共同体，强化建设18个自治区级、36个校级现代产业学院，校企联合共建产教融合公共实训中心314个。三是夯实发展基础，提高办学质量。32所公办职业学校生均教学科研仪器设备值、图书、校舍建筑面积达标率分别达到100%、83%、90%，遴选认定自治区“双师型”教师培养培训基地11个、自治区教师教学创新团队23个，培训教师2218名，“双师型”教师占比达到58%。审核验收课程、教材、教师等“五金”建设项目243个，开展“中银杯”全区职业学校技能大赛146项，推荐117个代表队参加世界职业院校技能大赛，取得1金、9银、38铜的好成绩。四是构建学习体系，满足群众需求。建成宁夏终身教育学分银行，建立个人终身学习账户40万个。完成11所高等学校继续教育78个专升本专业、72个高起专专业备案及91个校外教学点备案工作。举办全区职业教育活动周、第七届全民终身学习活动周，评选认定“百姓学习之星”100人，“终身学习品牌项目”38个。</t>
  </si>
  <si>
    <t>特殊教育补助资金</t>
  </si>
  <si>
    <t>改善了3所薄弱特殊教育学校办学条件，提升了3所特殊教育学校职业教育条件，新建特殊教育资源中心1个，完善了1个特殊教育资源中心设施设备，对1所特殊教育学校进行了无障碍设施改造，在彭阳县增设特教班1所，实现对1645名重度残疾学生开展送教上门服务，适龄残疾儿童义务教育入学率达到99.13%。学校和教师满意度、家长和学生满意度均得到较大提升，全社会对宁夏特殊教育的认可度持续提高。</t>
  </si>
  <si>
    <t>支持地方高校改革发展资金</t>
  </si>
  <si>
    <t>高等教育质量提升工程项目资金</t>
  </si>
  <si>
    <t>一是推进宁夏大学建设西部一流大学，宁夏医科大学、宁夏师范大学建设西部高水平专业类院校。二是推进国家和自治区一流学科、一流本科专业建设。三是公办普通本科高校办学质量，人才培养、科学研究、社会服务、文化传承创新等方面水平不断提高。四是公办普通本科高校办学条件得到改善，优质教育资源进一步增加。</t>
  </si>
  <si>
    <t>2024年中央引导地方科技发展资金</t>
  </si>
  <si>
    <t>组织实施中央引导地方科技发展资金项目74项，专项资金11092万元已全部拨付到位，项目进展顺利，总体绩效目标完成情况良好，设置的18项三级绩效指标全部完成，完成率100%，绩效指标平均完成度187.62%。</t>
  </si>
  <si>
    <t>科技厅</t>
  </si>
  <si>
    <t>中央支持地方公共文化服务体系建设补助资金</t>
  </si>
  <si>
    <t>引导和支持地方提供基本公共文化服务项目。改善基层公共文化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t>
  </si>
  <si>
    <t>宣传部、文旅厅、广电局、体育局</t>
  </si>
  <si>
    <t>国家文物保护资金</t>
  </si>
  <si>
    <t>中央国家文物保护资金</t>
  </si>
  <si>
    <t>支持31个文物保护项目，其中：文物保护单位保护项目21个，考古项目7个，可移动文物保护项目3个，完成年度指标设定任务；国保项目涉及的西在夏陵、贺兰山岩画、固原古城遗址、董府、大麦地岩画的“四有工作”实现率为100%；项目验收合格率100%；国保单位的重大险情排除率、馆藏珍贵文物和重要出土文物的抢救性保护修复率达到100%；无文物安全事故发生；未发生文物损毁、违规修复情况。通过项目实施，文物的有效保护和合理利用，使中华优秀传统文化得到长久的保护传承。文物保护成果长期有效。博物馆参观人员满意度、保护单位对文物保护满意度和社会公众对文物保护满意度均达到90%以上。</t>
  </si>
  <si>
    <t>文旅厅</t>
  </si>
  <si>
    <t>国家非物质文化遗产保护项目资金</t>
  </si>
  <si>
    <t>中央国家非物质文化遗产保护项目资金</t>
  </si>
  <si>
    <t>补助我区14名国家级非遗代表性传承人开展非遗保护传承实践工作，补助25个国家级非物质文化遗产代表性项目的保护工作，开展2期全国非遗传承人研修培训班，提升我区非遗保护水平。</t>
  </si>
  <si>
    <t>就业补助资金</t>
  </si>
  <si>
    <t>全区城镇新增就业8.4万人、农村劳动力转移就业84万人，均完成全年任务的105%。城镇调查失业率均值5.2%，同比下降0.1个百分点，低于目标任务0.3个百分点，执行“降返补”助企纾困稳岗政策，累计为企业减缴社保费89.9亿元，精准实施“1131”就业帮扶，发放企业吸纳就业社会保险补贴380.76万元，零就业家庭动态清零，培育创业实体1.67万家，创业带动就业5.79万人。</t>
  </si>
  <si>
    <t>自治区人力资源社会保障厅</t>
  </si>
  <si>
    <t>困难群众救助补助资金</t>
  </si>
  <si>
    <t>1.保障43.15万城乡低保对象基本生活；2.城乡特困人员救助供养9257人（集中月均948.52元，分散711.97元）、全年补助1.11亿元；3.临时救助7.3万人次，发放临时救助资金1.75亿元；4.为1320名生活无着流浪乞讨人员提供临时救助，护送返乡207人，落户安置1人；5.委托专业机构，为农村留守儿童、困境儿童、流浪乞讨儿童提供应急处置、救助帮扶、监护支持、精神关爱等专业服务，提升关爱服务水平；6.为6371名孤儿、艾滋病病毒感染儿童和事实无人抚养儿童发放孤儿养育津贴7057.08万元，基本生活得到有效保障。通过部门数据比对、入户走访、电话沟通等方式，对孤儿、事实无人抚养儿童保障情况开展拉网式摸底排查，做到精细排查、精确认定、精准保障，确保应保尽保。</t>
  </si>
  <si>
    <t>中央自然灾害救灾资金</t>
  </si>
  <si>
    <t>一是根据各地洪涝灾害受灾情况和专项资金管理规定，及时下拨应急救灾资金，补助重点受灾地区用于应急抢险和受灾群众救助工作；二是补助重点受灾地区开展人员搜救、安置转移、排危处险等应急处置工作，补助抢险救援中购买、租赁、运输救灾装备物资和抢险备料，补助抢险救援中现场交通后勤通讯保障，灾情统计、应急监测等工作；三是补助重点受灾地区开展次生灾害隐患排查和应急整治等工作。</t>
  </si>
  <si>
    <t>中央自然灾害救灾资金（冬春临时生活困难救助资金)</t>
  </si>
  <si>
    <t>1.2024年度中央冬春救助资金为1955万元，申报中央冬春救助资金8.6万人，按照应急部、财政部有关测算标准，中央对宁夏救灾工作多支持500余万元。
2.2024年中央冬春救助资金主要用于解决受灾群众冬春生活困难和因灾临时生活困难等项目支出。中央救灾资金的及时拨付，使受灾群众基本生活得到及时有效救助。共救助困难群众8.58万人。
3. 各市、县（区）应急管理部门全面加强自然灾害救助工作，规范资金发放程序，跨自然灾害救助资金管理系统、惠民惠农财政补贴“一卡通”平台和财政“一体化”系统3个系统传输数据，及时将救灾资金发放至受灾对象提供的银行账户。</t>
  </si>
  <si>
    <t>中央财政残疾人事业发展补助资金项目</t>
  </si>
  <si>
    <t>残疾人事业发展补助项目（一般公共预算）</t>
  </si>
  <si>
    <t>有需求的7岁以上残疾儿童和成年残疾人得到康复服务的比例达到100%，其中：为6.82万名持证残疾人提供了基本康复服务，其中为1.97万名有需求的残疾人配置了辅助器具。通过项目的实施努力改善受助残疾人功能状况，提高残疾人生活自理和社会参与能力。实施农村困难残疾人实用技术培训项目，为3221人（次）农村困难残疾人提供两门以上项目的实用技术培训，帮助农村贫困残疾人提高生产增收能力。实施阳光家园计划-智力、精神及重度残疾人托养项目，为全区7395名就业年龄段智力、精神和重度肢体残疾人提供了居家或机构托养服务，为753名残疾人提供机构内托养服务，减轻了残疾人家庭供养压力，使有托养需求的残疾人能够得到更好的服务保障。通过自评残疾人及其家属对残疾人服务的满意度达到95%以上，达到年度预期目标。</t>
  </si>
  <si>
    <t>2024年是“十四五”规划目标任务的关键一年，我区坚持以习近平新时代中国特色社会主义思想为指导，全面贯彻落实党的二十届三中全会精神，贯彻党中央、国务院和自治区党委、政府深化医疗保障制度改革要求，持续推动医疗保障制度体系改革，采取有力措施，积极健全全民医保制度体系，持续提升待遇保障水平，强化协同治理，加强医药服务规范管理，深化医药供给侧改革，巩固基金监管高压态势，确保城乡居民医保基金安全平稳运行，稳步提高医保经办服务质量，着力推动医保事业高质量发展。绩效目标完成率为99.97%。</t>
  </si>
  <si>
    <t>自治区医疗保障局</t>
  </si>
  <si>
    <t>医疗救助补助资金</t>
  </si>
  <si>
    <t>经自评，2024年我区跟进国家统一部署，优化完善参保缴费政策，修订《宁夏回族自治区社会救助条例》医疗救助专章，加强高额医疗费用负担患者监测预警，持续强化基本医疗保险、城乡居民大病保险、医疗救助三重制度综合保障，建立健全防范和化解因病致贫返贫长效机制，经三重制度保障后，我区重点救助对象政策范围内住院自付费用年度限额内救助比率为84.92%，最大程度解决参保群众看病就医后顾之忧。绩效目标完成率100%。</t>
  </si>
  <si>
    <t>基本公共卫生服务补助资金</t>
  </si>
  <si>
    <t>2024年，项目产出达到预期值。适龄儿童国家免疫规划疫苗接种率99.14%、0-6岁儿童健康管理率96.68%、0-6岁儿童眼保健和视力检查覆盖率96.68%、孕产妇系统管理率97.78%、3岁以下儿童系统管理率97.16%、高血压患者健康管理人数达521,684人、2型糖尿病健康管理人数达156,257人、肺结核患者管理率99.14%、农村宫颈癌筛查目标人群覆盖率124.70%、农村乳腺癌筛查目标人群覆盖率124.89%、社区在册居家严重精神障碍患者规范管理率91.20%、儿童中医药健康管理率89.64%、老年人中医药健康管理率82.11%、卫生监督协管各专业每年巡查（访）2次完成率100.00%、居民规范化电子健康档案覆盖率82.12%、高血压患者基层规范管理服务率86.98%、2型糖尿病患者基层规范管理服务率87.19%、严重精神障碍患者规范管理率97.81%、65岁及以上老年人城乡社区规范健康管理服务率79.85%、传染病和突发公共卫生事件报告率达99.79%。</t>
  </si>
  <si>
    <t>基本药物制度补助资金</t>
  </si>
  <si>
    <t>落实国家和自治区基本药物政策，全区所有政府办基层医疗卫生机构（含村卫生室）全部实施国家基本药物制度，覆盖率达到100%，推进综合改革顺利进行。紧密型医共体等基层卫生综合改革在县域内稳步推进，基层医疗卫生机构服务质量进一步提高，群众对基本药物补助制度满意度进一步提高。</t>
  </si>
  <si>
    <t>计划生育转移支付资金</t>
  </si>
  <si>
    <t>2024年，全区共发放计划生育服务项目资金9665.592万元，其中中央资金3025.856万元，自治区资金6639.736万元。符合条件申报对象覆盖率目标值100%，实际完成值100%。奖励和扶助资金发放到位率100%，实际发放到位率100%。计划生育奖励扶助和特别扶助项目稳步开展，缓解了奖励扶助对象家庭经济压力，计划生育特殊家庭在生活、医疗和养老等方面得到了改善，无上访情况和重大舆情，计划生育家庭发展工作整体稳定，群众满意度达到98%以上。</t>
  </si>
  <si>
    <t>医疗服务与保障能力提升补助资金</t>
  </si>
  <si>
    <t>医疗服务与保障能力提升（公立医院改革项目）补助资金</t>
  </si>
  <si>
    <t>2024年，我区认真落实年度重点医改任务，落实取消药品耗材加成补偿政策，推进县域综合医改，公立医院医疗服务收入占比、基层医疗卫生机构诊疗量占总诊疗量的比例等指标逐步优化，公立医院运行新机制进一步巩固完善。2024年全区公立医院医疗服务收入占比、按病种付费的住院参保人员占总住院参保人员的比例、基层医疗卫生机构诊疗量占总诊疗量的比例较上年度提高；公立医院资产负债率、次均门诊费用增幅、人均住院费用增幅、三级公立医院平均住院日和门诊人次数与出院人次数比等绩效指标均较上年度下降。</t>
  </si>
  <si>
    <t>医疗服务与保障能力提升（卫生健康人才培养培训）补助资金</t>
  </si>
  <si>
    <t>住院医师规范化培训招收完成率为91.10%；助理全科医师规范化培训招收完成率100%；农村订单定向免费医学生培养项目招收完成率100%。紧缺人才培训项目，全科医生转岗培训招收完成率99.12%；麻醉专业人员培训招收完成率38.46%；康复专业人员培训招收完成率50%；临床药师培训招生完成率100%；病原微生物实验室生物安全人员培训完成率90%；儿科医师转岗培训完成率95%；精神科医师转岗培训完成率113.33%；出生缺陷防治培训完成率100%；院前急救医务人员培训完成率100%；癌症早诊人员培训完成率96%；基层产科医师培训完成率100.44%；职业病防治人才培训完成率103.23%；老年医学人才培训培训完成率100%，临床药师岗位培训完成率100%。县乡村卫生人才能力提升培训项目，县级医院骨干专科医师培训（含新生儿医师专业）完成率65.52%；中西部地区县级儿童保健人员培训完成率100%；乡镇卫生院和社区卫生服务中心骨干全科医生计划招收完成率96%；乡镇卫生院和社区卫生服务中心骨干人员培训完成率100%；乡村医生培训完成率100%。万名医师支援农村工程计划派出完成率100%。农村订单定向免费医学生培养、万名医师支援县医院工程、县乡村卫生人才能力提升培训等人才培养项目均完成年度任务，卫生健康人才培养项目使宁夏卫生健康人才队伍专业结构、城乡结构和区域分布进一步得到优化，卫生健康人才日趋充实，基层医疗卫生机构服务能力得到的较大提升。</t>
  </si>
  <si>
    <t>医疗服务与保障能力提升（中医药事业传承与发展补助补助资金</t>
  </si>
  <si>
    <t>1.通过实施重点科室建设项目（京宁合作重点专科、康复科、儿科、老年病科、中西医协同科室）、国家中医优势专科建设项目、县级中医医院“两专科一中心”建设项目中医药综合统计项目、社区卫生服务中心乡镇卫生院中医馆内涵建设项目、社区卫生服务站村卫生室中医阁建设项目，中医药服务体系得到进一步健全，中医药基层服务能力得到进一步提升，中西医结合服务水平得到进一步提高，中医药重点科室建设水平得到进一步加强。 2.持续推进中医药特色人才建设，实施中医馆骨干人才培训项目、中医类别全科医生转岗培训项目完成率、中医规培骨干师资培训项目、优秀中医临床人才研修项目、第七批全国老中医药专家学术经验继承工作项目完成率、全国中药特色技术传承骨干人才培养项目、全区康复医疗服务能力提升培训工程、自治区西医学习中医能力建设工程、中医监督执法能力提升培训、国家、自治区和基层名老中医药专家传承工作室建设项目，宁夏卫生健康委与广东省中医院中医药人才合作培养项目等。具有中医药特色的人才培养模式得到逐步完善，中医药人才队伍素质不断提升，基层中医药人才数量和质量进一步提高。3.通过实施中医药循证能力提升建设项目、中医药综合统计项目、宁夏中药资源保障能力提升项目，持续增强中医药传承创新能力，进一步健全中医药传承创新体系，推进多学科融合创新，提升中医药临床循证能力。4.实施中医药文化弘扬工程，大力弘扬中医药文化，提供更为优质丰富的中医药文化产品和服务，持续提高公民中医药健康文化素养水平，进一步拓宽文化传播覆盖面和中医药文化影响力。自治区中医药管理局实施了为期一年的“健康宁夏，全民行动”融媒体网络宣传推广活动，开展健康宣传、重点工作解读、“名医堂”系列主题直播，“中药馆”系列融媒体作品传播等工作，形式新颖，内容丰富，传播面广。五市卫生健康委组织开展中医药文化研究，让中医药文化走进生活等一系列中医药文化传播活动。开展2024年中医药健康文化素养监测工作，按照总体绩效目标在全区8个监测点24个乡镇/街道48个村/居委会完成中医药健康文化素养监测问卷调查1935户，监测工作任务全部顺利完成。</t>
  </si>
  <si>
    <t>医疗服务与保障能力提升（医疗卫生机构能力建设）补助资金</t>
  </si>
  <si>
    <t>通过加强县域县级医疗机构能力建设，做到脱贫全覆盖，通过重点专科建设、县域医共体、专科联盟、远程医疗协作网建设、设备采购、技术引进等有效提升了县域医疗服务能力，开展新技术新业务296项，医院电子病历应用功能水平分级三级和四级分别达到了7家和3家，较上年度分别增加了2家和1家，受支持的专科们诊量和手术量分别较上年度增加了5%和13%，县域内就诊疗保持在90%以上，10家医院患者满意度和医务人员满意度均小幅提升；县（区）基层医疗卫生机构（社区卫生服务中心和乡镇卫生院）达到服务能力标准的比例均达到80%以上，项目实施县（区）基层医疗卫生机构达到服务能力标准的比例均较上一年提高。通过国家级临床重点专科能力建设项目，实现4个专科诊疗服务能力不断提升，建设单位对专科建设工作满意度为100%，患者满意度在90%以上。通过实施银川市中央财政支持普惠托育服务发展示范项目，银川市在普惠托位覆盖和社区服务网络建设方面成效显著，每千人口托位数达4.7个，普惠托位占比83.69%，社区托育覆盖率44.88%，但资金执行率、托育资源分配及服务质量仍需重点优化。已支持1个危重孕产妇救治中心，1个危重新生儿救治中心、1个产前诊断机构建设；2024年全区孕产妇死亡率5.74/10万，婴儿死亡率2.28‰，达到宁夏历史最低水平；产前筛查率88.5%，较2023年85.2%增长3.3个百分点。</t>
  </si>
  <si>
    <t>医疗服务与保障能力提升（医疗卫生机构能力建设、卫生健康人才培养项目）补助资金</t>
  </si>
  <si>
    <t>2024年，各实施单位统筹两年项目资金对传染病监测预警与应急指挥能力提升项目分标段完成公开招标和采购，截至2024年底，全区89家二级及以上公立医疗机构已完成前置软件安装86家，安装完成率96.63%，实现前置软件部署65家，部署到位率73.03%，转正应用7家，转正应用率7.87%。18家急性呼吸道传染病监测哨点医院均完成前置软件安装，安装完成率100%，16家实现前置软件部署，部署到位率88.89%，2家实现转正应用，转正应用率11.11%。其中，前置软件安装完成率和部署到位率均已完成国家指标要求，转正应用率低于30%的指标要求。因前期项目的审批流程不确定，导致我区项目执行较其他省份推迟半年以上时间，虽在后期通过提高效率，力争追上进度，但因时间较短，部分指标仍未赶上国家指标要求；传染病实验室检测质量提升项目绩效目标已完成，未偏离绩效目标。但存在项目执行过程中，部分县级疾控中心人员能力欠缺，仪器设备维护不当，对检验检测进度造成一定影响。监测预警基层专业人员培训人数完成716人，监测预警专业骨干培训人数招生55名，实际培训毕业53名，其中2名学员因病（怀孕）退出；宁夏现场流行病学完成三期培训班，全区各市、县（区）疾控中心、宁东公共中心，以及各级医疗机构从事疾病控制和公共卫生等相关工作的36名专业技术人员参加培训。卫生监督方面已完成8个地市级及县级卫生监督机构执法装备配备，进一步提高卫生监督执法能力和应急处置能力，满足现代科学执法工作需求。</t>
  </si>
  <si>
    <t>医疗服务与保障能力提升补助资金（医疗保障服务能力提升部分）</t>
  </si>
  <si>
    <t>2024年，宁夏坚持以习近平新时代中国特色社会主义思想为指导，全面贯彻落实党的二十届三中全会精神，贯彻党中央、国务院和自治区党委、政府深化医疗保障制度改革要求，着重强化医保、医疗、医药三者之间的协同治理。通过精心谋划、统筹协调，促使这三个关键环节紧密配合、形成合力，从医保信息化标准化、基金监管、医保支付方式改革、经办管理服务体系建设、药品和医用耗材集中带量采购、医疗服务价格改革、医保目录实施监管等七项重点领域攻坚克难，持续推动我区医疗保障事业高质量发展。绩效目标完成率为99.18%。</t>
  </si>
  <si>
    <t>部分县级疾控中心人员能力欠缺，仪器设备维护不当，对检验检测进度造成一定影响</t>
  </si>
  <si>
    <t>优抚对象医疗保障经费</t>
  </si>
  <si>
    <t>全年共为5022名重点优抚对象按时发放医疗保障资金，下拨经费符合相关政策规定比率、经费足额拨付率、下拨优抚对象医疗补助标准按规定执行率均达到100％，优抚对象医疗保障经费均在2024年底前发放到位，及时拨付率达到100%。优抚对象医疗保障经费的拨付，保障了优抚对象的医疗问题，优抚对象医疗难问题得到有效改善，促进了社会和谐。优抚对象对医疗补助政策满意度达到95％，满意度高。</t>
  </si>
  <si>
    <t>自治区退役军人事务厅</t>
  </si>
  <si>
    <t>节能减排补助资金</t>
  </si>
  <si>
    <t>县域充换电基础设施补短（西吉县）</t>
  </si>
  <si>
    <t>2024年10月12日收到中央财政奖励资金550万元、10月25日收到中央财政奖励资金950万元，共计1500万元，企业自筹700万元完成了2024年度项目建设任务；12月27日，剩余的2460万元中央财政奖励资金已全额拨付至西吉县城乡客运总公司设立的项目资金专用账户，分别用于2025年、2026年度项目建设。
2024年，我县已在吉强镇、将台堡镇、兴隆镇、火石寨乡、震湖乡等5个乡镇成功建设充电站点13处，安装充电桩53台（折算标准桩数量75台）103个充电口、103个充电车位、额定总功率6120Kw。在充电设施建设任务方面，我县取得了显著成果，年度新建充换电设施数量目标完成率达108.0%，充换电设施总功率目标完成率为98.08%，充换电基础设施的可用率为87.56%，年度功率利用率完成值为0.92%。随着项目建成并投入运营后，我县新能源汽车渗透率从年初的8.5%增长至38.41%，有效减少碳排放330吨。为进一步提升群众使用体验，2025年1月31日前免收充电桩服务费，群众满意度达93%以上。</t>
  </si>
  <si>
    <t>工信厅</t>
  </si>
  <si>
    <t>2024年城乡消费品零售额增速差距拉大，县域消费韧性不足</t>
  </si>
  <si>
    <t>县域充换电基础设施补短(盐池县）</t>
  </si>
  <si>
    <t>全年新建充换电设施2台，折算标准桩7台，三类地区年度功率利用率2.58%。新建充换电基础设施已面向全社会开放，新建充换电基础设施可用率95.14%，新建充换电基础设施额定功率≥120kW，新建充换电设施接入新能源汽车公共充换电基础设施奖励资金清算平台的比例100%，中央财政奖励资金用于试点县充换电基础设施建设和运营等相关支出的比例0%，充换电设施支持管理政策体系有所完善。新建充换电设施数量目标完成率8.75%，新建充换电设施总功率目标完成率8%，新技术新模式任务目标完成率0%。项目建成运营后能够明显提升新能源汽车渗透率，方便县域新能源汽车充电用户数显著提升，提升节能减排效果，试点期间新建充换电设施可持续运营年限≥6年。项目建成运营后，受益群众满意，扩大了乡村地区的交通需求，为新能源汽车在农村地区推广普及和充换电基础设施建设提供了更加丰富的应用场景。</t>
  </si>
  <si>
    <t>林业草原生态保护恢复资金项目</t>
  </si>
  <si>
    <t>通过项目完成情况来看，宁夏中央财政林业草原生态保护恢复资金项目达到了预期指标，项目数量指标基本建设完成，天然林蓄积量持续增长，原天保工程区实施单位职工社会保险参保全覆盖，森林资源管护责任落实率100%，非国有林生态保护补偿标准16元/亩。森林、湿地、荒漠生态系统生态效益发挥明显，生态系统和生物多样性得到有效保护，国家级自然保护区保护和管理能力明显提升，国有林区（林场）稳定发展，持续发挥生态作用能力逐步提升。林区职工和周边群众满意度≥85%，均达到预期目标。</t>
  </si>
  <si>
    <t>林业草原改革发展资金项目</t>
  </si>
  <si>
    <t>通过项目完成情况来看，宁夏中央财政林业草原改革发展补助资金项目达到了预期指标，项目数量指标基本建设完成，森林火灾受害率≤0.9‰，新一轮退耕还林第三次补助标准为400元/亩，新一轮退耕还林延长期补助标准100元/亩，上一轮政策到期的退耕还生态林抚育补助标准为20元/亩。生态效益显著提升，资金效益、社会效益明显提高，生态作用发挥良好，周边群众基本满意、林区经济社会发展进一步向好。</t>
  </si>
  <si>
    <t>农业保险保费补贴</t>
  </si>
  <si>
    <t>2024年，保险深度达到3%以上，保险密度达到600元以上，三大粮食作物投保覆盖率82%，养殖业保险覆盖面（率）80%，均高于上年，尤其风险保障水平增长近1倍，切实保障农业增效和农民增收，促进我区保险业持续健康发展。种植业作物投保覆盖面达到77%，完成下达绩效目标的118%；三大粮食作物投保面积覆盖率达到72%，完成下达绩效目标的110%；养殖业保险覆盖率达到70%，完成下达绩效目标的108%；育肥猪保险覆盖率达到41.5%，完成下达绩效目标的101%；奶牛保险覆盖率达到94%，完成下达绩效目标的111%。经汇总，承保理赔公示率达到100%，参保农户满意度达到85%，参保农户政策知晓度达到85%，均完成下达绩效目标。</t>
  </si>
  <si>
    <t>财政厅</t>
  </si>
  <si>
    <t>粮油生产保障资金</t>
  </si>
  <si>
    <t>粮油生产保障资金（小麦“一喷三防”、大豆玉米带状复合种植、粮油等重点作物绿色高产高效）</t>
  </si>
  <si>
    <t>1.完成重点作物绿色高产高效行动推进县12个（其中粮油作物推进县8个、经济作物推进县4个），完成创建玉米、大豆单产提升整建制推进县4个，小麦单产提升示范区5个。建设绿色高产高效行动万亩片44个，千亩田148个，百亩方74个，累计示范面积59.59万亩，辐射带动面积达到336.24万亩。集成推广绿色高质高效模式5套，重点作物绿色高产高效项目区节本增效水平大于5%，病虫害危害损失率达到5%以下；
2.2024年7月31日前，全区18个小麦种植县（市、区）及自治区原种场通过采购物资、购买服务等方式，因地制宜组织统一喷防作业，开展小麦“一喷三防”实施作业面积30.24万亩，确保了我区小麦重大病虫不扩散、不流行，重发区域病虫害得到有效控制；
3.全区15个县（市、区）和宁夏农垦集团，完成大豆玉米带状复合种植面积36.92万亩，超国家下达任务6.92万亩，完成率123%。在稳定粮食生产的同时，扩大大豆油料供给，为全区大豆油料安全有效供给发挥了重要作用。</t>
  </si>
  <si>
    <t>农业农村厅</t>
  </si>
  <si>
    <t>农业产业发展资金</t>
  </si>
  <si>
    <t>农业产业发展资金（农机购置与应用补贴、优势特色产业集群、农业产业强镇、国家现代农业产业园、农业种业资源保护和性能测定、奶业生产能力提升整县推进、优质高产苜蓿基地、粮改饲、基础母牛扩群提升、牧区良种补贴、渔业绿色循环发展）</t>
  </si>
  <si>
    <t>1.全区22个县（市、区）完成补贴各类农机具31251台（套），农机购置与应用补贴直接受益户数24929户，全区农业机械总动力达到683万千瓦，农作物耕种收综合机械化水平达到84%；
2.在贺兰等3个县（区）实施奶业生产能力提升整县推进项目，共完成种、收、贮一体化饲草料生产新型经营主体改造提升3个，建设现代智慧牛场30个，项目县成母牛单产达到10吨；
3.全区6个县（区）完成优质高产苜蓿基地建设面积2.48万亩，实际验收合格面积2.19万亩，完成计划任务的91.75%；
4.全区20个项目县（市、区）实际完成粮改饲种植面积210万亩，超计划任务的180 %；
5.完成支持国家级畜禽保种场开展地方品种保护补助4个，其中滩羊核心保种群达到4466只，中卫山羊核心保种群达到3359只，静原鸡3个类群家系共90个、存栏保种群3300羽。完成核心育种场生产性能测定任务63900头（只），完成国家枸杞葡萄种质资源圃保存2093份；
6.全区16个县（市、区）完成采购优质肉牛冻精40.1万支，推广优质种公羊4300只，共计完成补贴牛精液单位83.1万份；
7.支持西吉县、彭阳县、海原县对饲养基础母牛、选用优秀种公牛冻精配种，扩大养殖规模的养殖场（户）实施“见犊补母”补贴，补贴繁殖母牛13.31万头；
8.渔业绿色循环发展试点贺兰县完成池塘标准化改造及尾水治理建设面积4693.1亩，改造工厂化车间及设施温棚1.46万平方米，新建水产品加工车间及辅助厂房1.17万平方米，新建渔用冷库1086.5平方米；完成水产品初加工和冷藏保鲜等设施装备56台/套，其中兴庆区17台/套、永宁县7台/套、平罗县26台/套、盐池县6台/套；
9.原州区国家现代农业产业园创建项目涉及5大工程27个建设项目，已开工项目22个，开工率达81.5%。中央资金支持项目13个，已开工9个，开工率69.2%。西夏区国家现代农业产业园创建项目完成新建高标准葡萄种植示范基地葡萄基地建设4716亩，完成原有葡萄种植基地品种改良和设施改造7257亩，完成20个创新产品开发，完成智慧葡萄园建设9个，完成葡萄精深加工生产设施升级改造11个，完成建设4290亩节水灌溉和水肥一体化，完成40000亩葡萄枝条等农林废弃物高效资源化利用。新建农业产业强镇3个，认定奖补农业产业强镇3个，强化企农利益联结，推动产业强镇一二三产业融合发展，农民收入持续增长。宁夏冷凉蔬菜优势特色产业集群项目计划实施36个，已开工28个，开工率78%，已完工12个，完工率43%。</t>
  </si>
  <si>
    <t>农业经营主体能力提升资金</t>
  </si>
  <si>
    <t>农业经营主体能力提升资金（新型农业经营主体培育、农业社会化服务、高素质农民培育、基层农技推广体系改革与建设、农村实用人才带头人培训、乡村产业振兴带头人培育“头雁”、贷款贴息结算、农业信贷担保业务补奖）</t>
  </si>
  <si>
    <t>1.全区共扶持169家种粮型合作社和162家种粮型家庭农场完成单产提升关键技术面积23.29万亩。全区22个县（市、区）完成对217家农民合作社、157家家庭农场小型农业生产等设施设备进行扶持，进一步改善生产设施条件；贺兰县等7个县（市、区）完成培育28家奶业农民合作社和家庭牧场；
2.完成农业生产托管服务任务面积218.4万亩，服务小农户16.7万户、179.2万亩；
3.全区18个县（市、区）建设完成农业科技示范展示基地68个，遴选推介发布主推品种1679个，主推技术1134项，全区主推技术到位率95%以上，主要农作物良种覆盖率达到97.5%；
4.支持全区5个地级市和自治区相关单位组织实施高素质农民培育工程，完成培训任务5342人。遴选平罗县、原州区开展学用贯通综合试点，项目执行期限为两年，目前按照农业农村部学用贯通综合试点方案要求正在有序推进；
5.支持宁夏龙王坝村农村实用人才培训基地举办8期培训班，每期100人，为期7天，共计划培训学员800人，其中：省外学员380人、省内420人；
6.通过公开招标的方式确定西北农林科技大学作为培育机构，高质量、严要求开展100名“头雁”集中线下培训工作，学员线上学习任务全部完成，线上参学率达100%，线下满意率达98%以上；
7.充分发挥宁夏农业信贷融资担保有限责任公司政策性担保作用，引导金融资源流向“三农”领域，解决农业适度经营主体“融资难”“融资贵”问题；
8.完成申报设施农业贷款贴息结算项目85个，贷款金额16.2亿元，撬动社会投资55.8亿元，减轻了农业经营主体的贷款负担，降低经营主体的成本。</t>
  </si>
  <si>
    <t>农业生态资源保护资金</t>
  </si>
  <si>
    <t>农业生态资源保护资金（地膜科学使用回收、农作物秸秆综合利用、草原禁牧补助和草畜平衡奖励、渔业资源保护）</t>
  </si>
  <si>
    <t>1.中央下达宁夏地膜科学使用回收任务面积318万亩已全部落实到村、到户、到作物，实施项目的15个县（市、区）完成地膜科学使用回收推广面积126万亩，其中10个县（市、区）已完成地膜的招标采购工作，采购地膜1.28万吨，涉及面积185.5万亩，另外5个县（市、区）正在公开招标。项目区农用残膜回收率达到83%;
2.建设完成灵武市、彭阳县等农作物秸秆利用重点县6个，6个重点县秸秆综合利用率达到90%以上，构建秸秆产业化利用模式1套，秸秆综合利用水平明显提升，农业生态环境得到进一步改善;
3.完成向黄河宁夏段及附属水域放流各类经济鱼类1046万尾，完成目标任务的123%，重要经济物种放流资源贡献率达3.91%，高于绩效目标指标1.91个百分点，增殖放流区域内抽样调查满意度达到93.5%;
4.宁夏草原生态保护补助奖励政策项目涉及农牧民39.7万户，实际落实禁牧草原面积2534万亩，完成率100%。截至2024年9月30日，完成农牧民补奖政策项目兑付到户资金18892.7万元，兑付率99.4%。</t>
  </si>
  <si>
    <t>耕地建设与利用资金</t>
  </si>
  <si>
    <t>耕地建设与利用资金（耕地地力保护补贴、耕地轮作休耕、化肥减量增效、第三次土壤普查、高标准农田建设）</t>
  </si>
  <si>
    <t>1.2024年9月30日前，在22个县（市、区）和农垦集团完成耕地地力保护补贴发放，全区核发补贴面积1546万亩。农民政策满意度抽样调查达到90%以上；
2.全区17 个县（市、区）完成推广轮作大豆（净大豆面积）和轮作油料试点面积24.3万亩，超计划任务2.3万亩；
3.在全区22个市、县（区）完成建设“三新”集成推进示范县3个，打造千亩方71个、万亩片8个，辐射带动推广“三新”技术45.5万亩，完成各类田间试验86个，开展农户施肥调查2025户，全区测土配方施肥技术覆盖率达到92.5%；
4.完成表层样点外业调查采样20586个，完成剖面外业调查采样748个；采集样品26648个，完成样品制备26648个，完成样品检测26648个。超额完成国务院土壤普查办要求的年度外业任务，中央资金补助的5581个表层样点外业调查采样任务全面完成；
5.完成项目批复39个，建设规模26.73万亩，其中新建26.03万亩、改造提升0.7万亩，发展高效节水5.91万亩；开工在建项目37个，开工在建面积3.56万亩（全部为新建；发展高效节水1.12万亩）；实际完成新建及改造提升高标准农田21.72万亩（其中新建21.02万亩、改造提升0.7万亩），完成发展高效节水3.34万亩。</t>
  </si>
  <si>
    <t>农业防灾减灾和水利救灾资金</t>
  </si>
  <si>
    <t>农作物病虫害防控</t>
  </si>
  <si>
    <t>全区实际完成任务面积137.77万亩次，完成计划任务的101.8%，其中玉米病虫害防治面积123.78万亩次，小麦病虫害防治面积3.48万亩次，水稻病虫害防治面积6.17万亩次，马铃薯病虫害防治面积4.34万亩次。重发区域病虫疫情得到有效控制，新发突发重大农业植物疫情有效处置，未出现大面积绝收成灾。服务对象满意度达到85%。</t>
  </si>
  <si>
    <t>动物防疫补助</t>
  </si>
  <si>
    <t>动物防疫补助强制免疫，应免密度达到100%，平均免疫抗体合格率达到80%，未发生区域性口蹄疫、高致病性禽流感、小反刍兽疫等重大动物疫情。全面完成病死畜禽无害化处理绩效目标任务，无害化处理病死畜禽40.5万头，同比增长41.8%，猪、牛、羊、禽集中无害化处理量呈上升趋势，未发生大规模随意抛弃病死畜禽事件。服务对象满意度达到95%。</t>
  </si>
  <si>
    <t>2024年中央水利救灾资金</t>
  </si>
  <si>
    <t>实施并完成了水利防洪工程水毁修复、水文监测设施修复、排查消除防洪安全隐患等项目，完成绩效目标，具体完成情况为：累计完成水利防洪工程水毁修复11处、水文监测设施修复6套，排查消除防洪安全隐患6处，总体绩效目标按计划完成。工程施工符合设计标准，工程施工监理符合规范，工程全部通过验收并及时完工，单价控制在批复概算单价内。通过实施以上项目，全力保障了我区人民群众生命财产安全和社会生活平稳。</t>
  </si>
  <si>
    <t>水利厅</t>
  </si>
  <si>
    <t>越冬饲草料</t>
  </si>
  <si>
    <t>绩效目标实现情况：支持遭受冰雹、暴雨、洪涝等自然灾害的养殖经营主体，补助调运和储备饲草料28.75万吨，缓解饲草紧缺问题，降低了养殖经营主体饲草购买成本，减少了养殖经营主体因自然灾害造成的损失，受灾地区畜牧业生产秩序基本稳定，畜产品供给稳定。受益群众满意度达到90%。</t>
  </si>
  <si>
    <t>水利发展资金</t>
  </si>
  <si>
    <t>实施中小河流治理、小型水库除险加固、小流域山洪灾害“四预”能力建设、中型以上病险淤地坝除险加固和老旧淤地坝提升改造、水美乡村建设试点等项目，基本实现绩效目标任务，具体完成情况为：完成中小河流治理长度16.15公里，小型水库除险加固1座，小流域山洪灾害“四预”能力建设14个，洪水风险图编制83个，农村饮水工程维修养护64处，小型水库工程维修养护240座，小型水库白蚁等害堤动物日常检查座数123座，堤防白蚁等害堤动物日常检查长度246.12公里，山洪灾害防治非工程措施设施维修养护县数21个，2个小型引调水工程完成年度建设任务，取水在线计量设施新建或改建数量703个，“以电折水”样本取水井监测计量设施建设及计量信息接入47个，病险淤地坝除险加固和老旧淤地坝提升改造项目45座，实施水系连通及水美乡村建设县数1。通过实施以上项目，有效提升了我区水旱灾害防御能力，水资源集约节约利用水平，水资源保护与修复治理得到加强，有力促进了水利发展和改革，为先行区建设提供了比较坚实的水资源安全保障。</t>
  </si>
  <si>
    <t>粮食风险基金</t>
  </si>
  <si>
    <t>2024年度，自治区财政厅严格落实党中央国务院和自治区关于保障粮食安全的各项决策部署，全力保障区域粮食市场平稳，及时足额拨付储备粮油各项利费补贴，资金到位率100%，基金使用规范率100%，利息费用保障率达100%，地方粮食储备到位率100%。承储企业严格执行粮食购销政策，在政策性粮食收购和销售过程中，不存在向售粮农户“打白条”等违法违规行为，坚决保护种粮农民利益，不存在“低收高转”、“未轮报轮”、“虚购虚销”等各种套取国家补贴资金的违法行为。通过储备粮轮换管理，粮食风险基金充分发挥了对粮食生产经营风险调节作用，有效增强了地方应对粮食供求波动应对能力，切实保障了自治区粮食安全。</t>
  </si>
  <si>
    <t>车辆购置税收入补助地方资金</t>
  </si>
  <si>
    <t>2024年，在中央车辆购置税收入补助地方资金的有力支持下，我区完成高速公路年度建设任务，涉及57公里；完成普通国道年度建设任务，涉及82.6公里；新改建普通省道和农村公路共计1933.74公里（其中，普通省道46公里、农村公路1887.74公里）；实施564项农村公路精细化项目，改造危旧桥梁27座，村道安全防护工程365.98公里，绩效奖补24项；抢通任务完成率100%；银川国家综合货运枢纽补链强链项目接续实施。经各相关单位自评，服务对象满意度达到80%以上。</t>
  </si>
  <si>
    <t>交通运输厅</t>
  </si>
  <si>
    <t>政府还贷二级公路取消收费后补助资金</t>
  </si>
  <si>
    <t>2024年，中央下达宁夏政府还贷二级公路取消收费后补助资金预算1392万元，支持普通公路养护239km，实施农村公路路况自动化检测里程较2023年增长，提升实施路段技术状况水平。经初步检测评定，宁夏2024年普通国道MQI优良路率99.3%，普通省道MQI优良路率83%，农村公路MQI优良中等路率93.45%，一、二类桥梁比例达到97%，公路基础设施保持良好技术状况水平。经各相关单位自评，社会公众满意度为86.32%。</t>
  </si>
  <si>
    <t>电信普遍服务补助资金</t>
  </si>
  <si>
    <t>根据工业和信息化部办公厅《关于2024年度电信普遍服务项目的复函》（工信厅通信函（2023）311号）、财政部《关于提前下达2024年电信普遍服务补助资金预算的通知》（财建〔2023〕325号），宁夏2024年电信普遍服务支持建设4G/5G基站数356个，其中银川119个、吴忠163个、固原47个、中卫27个，获得中央财政补贴金额5208万元。
  项目主要解决偏远地区和分散住户的行政村通4G、5G信号，解决贫困户无线上网和信息通信问题，本项目总投资15645.2万元，含连续6年稳定期维护费，按照中央补贴资金5208万元计算，本项目拉动企业投资10437.2万元，带动比可达200%。通过普遍服务项目，有效保障行政村村委会、学校、卫生室等主要公共机构4G、5G网络覆盖，对区域经济、文化等全面发展提供了通信基础设施的有力支撑，对改善当地民生发挥了积极作用。依托本项目搭建的网络平台，可持续开展电子商务、互联网+农业、互联网+安全、互联网+教育、互联网+医疗等应用落地，进一步弥合城乡数字鸿沟，加快建设网络强国，为巩固拓展脱贫攻坚成果、全面推进乡村振兴提供坚实网络支撑。</t>
  </si>
  <si>
    <t>自治区通信管理局</t>
  </si>
  <si>
    <t>中央财政城镇保障性安居工程补助资金</t>
  </si>
  <si>
    <t>住房保障</t>
  </si>
  <si>
    <t>截至2024年底，全区新筹集保障性住房3985套（年度计划完成率为100.63%；完成发放租赁补贴5279户，年度计划完成率为104.31%。</t>
  </si>
  <si>
    <t>住建厅</t>
  </si>
  <si>
    <t>城镇老旧小区改造</t>
  </si>
  <si>
    <t>截至2024年底，全区老旧小区改造计划任务完成情况为：开工改造老旧小区263个（完成率100%），涉及户数33150户（完成率100%），改造建筑面积283.83万平方米（完成率100.01%），改造楼栋数915栋（完成率100%）。</t>
  </si>
  <si>
    <t>城市棚户区改造</t>
  </si>
  <si>
    <t>截至2024年底，全区棚户区改造计划任务完成情况为：完成棚户区改造任务415套，改造棚户区数量实际开工率为100%；竣工101套，实际竣工完成率为101%。</t>
  </si>
  <si>
    <t>农村危房改造补助资金</t>
  </si>
  <si>
    <t>2024年，围绕确保农村低收入群体等重点对象住房安全的政策目标，发现一户、改造一户，动态实施改造1447户 （其中危房改造917户，抗震改造530户），下达补助资金1659万元，做到低收入群体新增危窑危房即增即改、动态清零，抗震宜居农房愿改尽改、能改快改，圆满完成巩固拓展脱贫攻坚成果同乡村振兴有效衔接年度工作任务。组织编制《宁夏特色抗震宜居农房设计图集》，为农户提供多户型、多用途、多功能的借鉴选择。加强质量监管，改造后房屋建设符合建设标准要求，设置上下圈梁构造柱、三七墙，达到抗震设防标准要求，所有新建农房改造质量合格率100%。</t>
  </si>
  <si>
    <t>自治区住房和城乡建设厅</t>
  </si>
  <si>
    <t>重要物资储备贴息资金</t>
  </si>
  <si>
    <t>按照《国家化肥商业储备管理办法》，2023-2024年度宁夏地区中标承担国家化肥商业储备任务的九禾股份有限公司、金昌正裕化工有限公司、宁夏供销现代农业有限公司（2024年更名）、云南祥丰商贸有限公司，均能按照承储计划要求和考核指标，在规定时间内足量完成国家化肥商业储备（氮磷及复合肥）任务，在储备到期后能按照要求全部投放市场，促进了宁夏地区化肥市场供应和价格基本稳定，稳定了农民对化肥价格的预期，贴息资金全部实拨到承储企业账户，取得了良好经济效益和社会效益，得到一致好评。</t>
  </si>
  <si>
    <t>安全生产预防和应急救援能力建设补助资金</t>
  </si>
  <si>
    <t>安全生产预防和应急救援能力建设补助资金（煤矿及重点非煤矿山重大灾害风险防控支出）</t>
  </si>
  <si>
    <t>已建设煤矿瓦斯、水、火、冲击地压等重大风险监控和联网（煤矿水害监测预警系统）2个、重点煤矿井下视频智能监控子系统2个。</t>
  </si>
  <si>
    <t>个别项目执行数偏离预算数较多</t>
  </si>
  <si>
    <t>安全生产预防和应急救援能力建设补助资金（安全生产应急救援力量建设支出）</t>
  </si>
  <si>
    <t>应急演练能力建设补助资金和事故灾害救援补助资金共计1136万元，已按照要求拨付至国家能源集团宁夏煤业有限责任公司。装备采购7项，已完成招标采购，装备还未配备到位。按计划定期开展了力量集结、战斗编程、通信联络、组织指挥等应急救援业务训练和模拟实战演练，跨区域、多灾种联动训练，队伍实战能力显著提高。</t>
  </si>
  <si>
    <t>装备采购7项，已完成招标采购，装备还未配备到位</t>
  </si>
  <si>
    <t>“三支一扶”计划补助资金</t>
  </si>
  <si>
    <t>2024 年，宁夏招募 4450 名“三支一扶”人员到基层从事支农、支教、支医和帮扶乡村振兴工作，其中中央分配资助名额1950 名，自治区自行招募 2500 名，较好完成了年度目标任务。选派 1042 名支教人员到乡镇中小学任教；选派 547 名支医人员到乡镇卫生院、社区卫生服务站从事医务服务；选派 691 名支农人员到农村基层从事农林牧渔、环境保护等相关工作；选派 1900名乡村振兴人员深入基层从事现代化建设、助残、公共就业和社会保障服务等工作；选派 167 名水利人员在水管所、水利站等开展服务；选派 103 名林草服务人员在林场、林业站等开展服务</t>
  </si>
  <si>
    <t>大学生志愿服务西部计划专项经费（转移支付）</t>
  </si>
  <si>
    <t>实施规模1490人,招募考试、组织推荐人数758人,全年实施“青马工程”西部计划专项培训，助力乡村振兴基层一线工作开展，充实基层一线建设力量，优秀青年骨干人数增多，服务单位满意度95%以上。</t>
  </si>
  <si>
    <t>自治区团委</t>
  </si>
  <si>
    <t>公共图书馆、美术馆、文化馆（站）免费开放补助资金</t>
  </si>
  <si>
    <t>中央公共图书馆、美术馆、文化馆（站）免费开放补助资金</t>
  </si>
  <si>
    <t>全面实行免费开放，为群众提供便捷、高效、丰富的公共文化服务。全区公共图书馆、美术馆、文化馆、乡镇（街道）综合文化站，充分发挥文化中心作用，全面实行免费开放，组织开展群众文化活动，为群众提供便捷、高效、丰富的公共文化服务。</t>
  </si>
  <si>
    <t>博物馆纪念馆免费开放补助资金</t>
  </si>
  <si>
    <t>中央博物馆纪念馆免费开放补助资金</t>
  </si>
  <si>
    <t>保障博物馆、纪念馆日常运行和展览提升，不断提升博物馆办馆水平，吸引更多观众，促进文化遗产保护，博物馆、纪念馆免费开放水平和展陈质量不断提升。根据资金管理办法，从各馆实际出发，制定资金使用计划，专人负责，专款专用，保障场馆基本运行，举办原创展览，积极借展、巡展，持续提供“六进”服务，进一步激活博物馆纪念馆发展活力，促进了文化遗产保护，提高了博物馆纪念馆公共文化服务效能和质量。</t>
  </si>
  <si>
    <t>文化人才专项经费</t>
  </si>
  <si>
    <t>中央文化人才专项经费</t>
  </si>
  <si>
    <t>选派186名文化人才开展基层文化服务工作；人员培训培养经费52万元，举办培训班2期，培训文化人才100余人，培训班满意度均在80%以上。通过选派和培养文化人才，加快当地文化人才队伍建设，提高文化人才素质，为推动当地文化发展、提高公共文化服务水平、助力乡村振兴提供人才支持。</t>
  </si>
  <si>
    <t>2024年“三区”科技人才支持计划</t>
  </si>
  <si>
    <t>项目围绕我区14个县（区）的生态移民安置村、后进村开展精准对接，通过引进新品种、示范应用新技术、培训农民、培育壮大特色产业，辐射带动当地农民增收致富。2024年选派263名三区人才，每人每年2万元，培训经费9万元，累计服务119个乡镇265个行政村，培训乡土人才及种植、养殖大户18383人次。</t>
  </si>
  <si>
    <t>2024年中央公共体育场馆向社会免费或低收费开放补助资金</t>
  </si>
  <si>
    <t>一是场馆和区域内的公共体育场地和设施免费、低收费向社会开放。保证每周开放时间35小时以上，全年开放时间330天以上，投入项目资金2158万元；二是场馆所属户外公共区域及户外健身器材全年免费开放；三是场馆对学生、老年人、残疾人等免费、低收费开放；四是场馆在全民健身日（每年8月8日）全面免费向社会开放。健身群众、参赛人员对场馆满意度大于等于93%。经单位自评，满意度指标实际完成值95%。</t>
  </si>
  <si>
    <t>成品油价格调整对渔业补助</t>
  </si>
  <si>
    <t>银川市新建、改造名特优水产品工厂化循环水、设施温棚、鱼菜共作等设施养殖面积2.26万平方米，新增稻蟹综合生态种养园区1103亩；石嘴山市新建名优品种设施养殖面积6.6万平方米；吴忠市建设名优品种设施温棚0.49万平方米；固原市新建设施南美白对虾循环水养殖系统3套，建设蔬菜共生无土栽培种植1300平米；中卫市建设名优水产品设施养殖面积0.2万平方米，落实绿色高效养殖面积889亩。服务对象满意度达到85%。</t>
  </si>
  <si>
    <t>（二）专项转移支付</t>
  </si>
  <si>
    <t>食品药品监管补助资金</t>
  </si>
  <si>
    <t>中央食品监管补助资金项目</t>
  </si>
  <si>
    <t>2024年，中央下达给宁夏药品监管补助资金预算指标1630万元，主要用于我区开展“两品一械”抽检及监管，药品和医疗器械不良反应监测，药品安全科普宣传，药品监管队伍能力建设及监管能力建设等项目。资金到位率100.00%，截止2024年底,项目资金预算执行率90.28%，产出、效益、满意度各项指标全部按要求完成。</t>
  </si>
  <si>
    <t>市场监管厅
药品监管局</t>
  </si>
  <si>
    <t>2024年，中央下达我区中央食品监管补助资金1715万元，重点用于食品安全监督抽检，评价性抽检等任务落实，2024年食品监管补助资金总支出1610.42万元，执行率93.90%，市场监管厅牵头共完成监督抽检任务3300批次、风险监测抽检任务713批次、评价性抽检任务1213批次、快检结果验证任务5021批次，覆盖辖区食品种类31大类，国抽不合格食品核查处置率100%，按时完成率90.86%。</t>
  </si>
  <si>
    <t>重大公共卫生补助资金</t>
  </si>
  <si>
    <t>严重精神障碍管理治疗项目工作的开展，加强了严重精神障碍患者的发现、治疗、管理、服务，促进患者康复，回归社会。为符合条件的癫痫患者免费发放药品；开展常见精神障碍防治和儿童青少年心理健康促进工作；组织开展世界精神卫生日、质控、日常宣传等工作；完成在册严重精神障碍患者规范管理率达到97.81%，报告患病率4.56‰，区未发生重大精神障碍患者肇事肇祸案（事）件。完成年度无偿献血宣传招募活动2次，举办无偿献血志愿队培训2次，满足全区7.20万份血液标本核酸检测，保障全区血液质量安全的目标。加强慢病管理， 推广癌症、心脑血管疾病、口腔疾病等重点慢性病早期筛查和干预适宜技术，健全完善死因监测、肿瘤随访登记等慢性病监测网络，以慢性病综合防控示范区和全民健康生活方式行动为抓手，加强慢性病防控能力建设。加强严重精神障碍患者筛查、登记报告和随访服务，开展社会心理服务体系建设试点，开展农村地区贫困癫痫患者筛查登记和随访管理，提高患者治疗率。进一步强化免疫规划规范化管理，深入应用信息化手段，推动国家扩大免疫规划项目任务落细落实。适龄儿童免疫规划疫苗接种率均达到90%指标要求，全区麻疹发病率降至0.03/10万，风疹发病率降至0.04/10万；确诊乙脑病例1例，无流脑病例报告；百日咳等疫苗针对传染病报告发病率低于全国平均水平。艾滋病免费抗病毒治疗任务完成率为111.3%，艾滋病高危人群干预检测完成率为126.0%，全区艾滋病病毒感染者和艾滋病病人随访检测比例为108.9%，达到项目100%的工作要求。全区肺结核报告发病率为28.96/10万，较去年同期下降10.20%，全区肺结核发病率持续保持在36/10万以下。宁夏全区二级以上医疗机构筛查包虫病41188人、整村推进开展包虫病筛查90937人，完成中转项目任务量的137.63%。</t>
  </si>
  <si>
    <t>大气污染防治资金</t>
  </si>
  <si>
    <t>中央资金执行数为97310.54万元，执行率为84.26%。计划完成燃气锅炉低氮改造60蒸吨，实际完成73.5蒸吨；计划完成工业炉窑综合整治7台，实际完成20台；计划完成挥发性有机物治理企业数量19个，实际完成治理10个；计划燃煤锅炉淘汰65蒸吨，实际完成301.38蒸吨。计划纳入北方地区冬季清洁取暖项目的年度任务完成率100%，实际完成率91.4%。计划PM2.5年度平均浓度30.5微克/立方米，实际为30.56微克/立方米；计划空气质量优良率84.9%，实际为81.6%；计划重污染天气比例0.3%，实际为0%；氮氧化物和挥发性有机物减排量分别完成1.95万吨和0.75万吨，完成国家下达目标。计划群众满意度大于90%，实际值95%。</t>
  </si>
  <si>
    <t>水污染防治资金</t>
  </si>
  <si>
    <t>中央资金执行数为9612.5万元，执行率为22.44%。2024年计划新增湿地恢复面积0.08平方公里，完成新增湿地恢复面积0.15平方公里；计划新增河湖生态缓冲带修复面积4.5公里，完成河湖生态缓冲带修复面积8公里。 “十四五”地表水国家考核的20个断面，Ⅲ类及以上水质优良比例为95%，高于国家考核15个百分点；劣Ⅴ类水体比例为0，低于国家考核10个百分点; 国家考核的15个城市集中式饮用水源地水质，剔除本底值后达到或优于Ⅲ类的比例为100%，高于国家考核目标47.1个百分点。群众满意度计划为90%，实际满意度为95%。</t>
  </si>
  <si>
    <t>贺兰县第三排水沟水质改善与生态修复项目优化初设、开展项目提及论证时间长，开工较迟；中宁县南河子沟（龙坑沟）水环境综合治理项目计划2025年开工建设，目前已完成招投标工作</t>
  </si>
  <si>
    <t>城市管网及污水治理补助资金</t>
  </si>
  <si>
    <t>城市管网及污水处理补助资金（海绵城市建设）</t>
  </si>
  <si>
    <t>吴忠市累计实施海绵项目7类74个，项目总投资26.45亿元，可透水地面面积占建成区面积48.05%，再生水利用总量达1550.51万㎡，再生水利用率为60.30%，城市生活污水集中收集率为90.52%，群众满意度达96%。
银川市达标面积约134.24平方公里，占海绵城市建设实施范围（316.78 平方公里）比例达到42.4%。满足 2024 年度绩效目标 40%达标面积要求，内涝积水区段消除比例达到 100%。</t>
  </si>
  <si>
    <t>住房和城乡建设厅</t>
  </si>
  <si>
    <t>城市地下管网及设施专项</t>
  </si>
  <si>
    <t>按照《城市地下管网及设施中央预算内投资专项管理办法》规定，将城市地下管网及设施专项2024年中央预算内投资计划尽快分解下达，用于支持城市燃气、供热老化管道及设施更新改造，城市排水防涝设施建设改造，供水管网漏损治理和老化更新改造，以及按照党中央、国务院部署要求开展的其他城市地下管网管廊及设施的建设改造。</t>
  </si>
  <si>
    <t>土壤污染防治专项资金</t>
  </si>
  <si>
    <t>中央资金执行数为2521.1万元，执行率为74.54%。2024年计划完成土壤污染监测点位29个，实际完成0个；计划完成周边监测的土壤污染重点监管单位33家，实际完成66家；计划开展涉重金属历史遗留矿渣污染治理工程1个，实际完成1个；计划项目验收通过率90%，2024年组织验收项目1个，通过验收项目1个，验收合格率100%；计划项目完工率30%，实际为25%。</t>
  </si>
  <si>
    <t>中央财政“三北工程”补助资金项目</t>
  </si>
  <si>
    <t>通过项目完成情况来看，宁夏中央财政“三北”工程补助资金项目达到了预期指标，目前项目正在积极推进，总体来说，生态效益显著提升，资金效益、社会效益明显提高，生态作用发挥良好，周边群众基本满意、林区经济社会发展进一步向好。截止3月底，实际完成林草湿荒一体化保护修复面积65.91万亩，沙化土地新造林管护面积6.79万亩，沙化土地封禁保护补偿面积60万亩。林草覆盖率49.28%，森林覆盖率11.68%，可治理沙化土地治理率64.51%，沙化土地综合植被盖度42.99%，林木良种使用率75%。年度建设任务完成率68%。沙化土地新造林管护200万元/亩·年。项目实施后，对沙尘源有明显的遏制作用，对区域生态系统功能改善有明显促进作用。项目区群众满意度≥85%。</t>
  </si>
  <si>
    <t>目前项目正在积极推进，总体来说，生态效益显著提升</t>
  </si>
  <si>
    <t>农村环境整治资金</t>
  </si>
  <si>
    <t>中央资金执行数为247万元，执行率为100%。2024年计划完成环境整治行政村7个，实际完成20个；计划新增污水处理能力140吨/日，实际新增污水处理能力280吨/日；计划项目按期完成率100%，实际完成率100%；计划污水治理率38%，实际污水治理率39.3%；计划群众满意度85%，实际满意度为90%。</t>
  </si>
  <si>
    <t>农村综合改革转移支付</t>
  </si>
  <si>
    <t>2024年全区实施农村公益设施建设6120个，完成下达绩效目标的128%；实施红色美丽村庄试点巩固提升项目10个，完成下达绩效目标的100%；实施了西吉县“五好两宜”和美乡村试点试验，完成了和美村庄试点32个，完成下达绩效目标的100%。农村综合改革转移支付项目的实施，有效促进了农村人居环境的改善，土路变硬化，村庄变明亮，村容变整洁，绿水青山就是金山银山的理念已深入人心。从自治区到县、乡、村均建立了农村公益事业滚动项目库，并根据情况不断进行更新完善。各县（市、区）在安排年度农村公益事业建设项目时，优先从项目库中选择安排，为农村公益事业建设可持续开展创造了条件。汇总各市县区自评的情况，经对实施农村综合改革转移支付项目的村民和基层干部满意度随机测评，村民满意度达95%，基层干部满意度达98%。</t>
  </si>
  <si>
    <t>普惠金融发展专项资金</t>
  </si>
  <si>
    <t>支持重点就业群体、小微企业、“三农”融资发展，增强金融普惠性，推动普惠金融高质量发展。2024年，我区对23户（次）村镇银行进行了补贴，共计拨付补贴资金5465.27万元，有力的支持了我区农村金融体系建设，进一步扩大了金融服务的覆盖面。2024年我区共发放创业担保贷款33.32亿元，直接带动就业48123人。</t>
  </si>
  <si>
    <t>中小企业发展专项资金</t>
  </si>
  <si>
    <t>重点“小巨人”企业奖补资金</t>
  </si>
  <si>
    <t>财政部下达宁夏2024年中央中小企业发展专项资金—重点“小巨人”企业奖补资金3600万元，实际拨付3300万元，经请示工信部，对未通过复核的第二批专精特新“小巨人”企业宁夏兴凯硅业有限公司，新一轮第一批重点专精特新“小巨人”企业300万奖补资金暂缓拨付，待后续奖补资金到位后进行冲抵。第三批支持重点“小巨人”企业6家、新一轮第一批支持重点“小巨人”企业7家，实际完成值、资金执行率均为100%，达到预定目标。13家重点“小巨人”企业项目建设年度计划完成率均≥90%，在13家专精特新“小巨人”企业的领先带动下，更多中小企业走“专精特新”发展道路，培育体系建设、信贷融资服务、人才智力服务、创新创业服务得到有效提升，企业满意度100%。</t>
  </si>
  <si>
    <t>中小企业数字化转型城市试点资金</t>
  </si>
  <si>
    <t>于2024年12月5日召开了吴忠市中小企业数字化转型城市试点工作启动会。共计召开试点工作政策培训会、供需对接会14场次，培训企业1200余人次。研究制定了服务商遴选方案，面向全国发布遴选公告，择优遴选数字化转型综合集成服务商12家、场景型服务商96家。截至目前，已入企调研337家，完成诊断评估企业296家，出具诊断评估报告285份、改造方案189份，签订改造合同80份。已完成吴忠市中小企业数字化转型公共服务平台上线试运行工作，计划3月底建成线下赋能中心。</t>
  </si>
  <si>
    <t>此项为后补助资金，故执行率为0.</t>
  </si>
  <si>
    <t>服务业发展资金</t>
  </si>
  <si>
    <t>县域商业体系建设、银川市现代商贸流通建设试点</t>
  </si>
  <si>
    <t>绩效指标完成情况分析:21.产出指标：（1）支持26个县域商业体系建设项目，召开2024年宁夏县域商业体系建设工作推进会，交流地方典型案例，推荐永宁县、惠农区、利通区、原州区、沙坡头区入选全国“领跑县”典型案例。（2）支持建设5个县级物流配送中心、7个乡镇商贸中心和改造一批快递物流站点，实现县域物流配送中心全覆盖，193个乡镇均设立寄递物流服务站点，农村商贸流通能力显著提升。
（3）围绕长枣、枸杞、马铃薯、小杂粮等宁夏特色产业，支持农产品上行动能项目12个，打造一批县域现代流通供应链，农产品商品化处理能力进一步提升，农产品进城更加畅通。
2.效益指标。2024年，全区消费品市场呈现稳中有进、稳中向好的发展态势，全年实现社会消费品零售总额1422.58亿元，同比增长5%，继续发挥着对经济增长的基础性作用。其中：城镇消费品零售额1242.9亿元，同比增长5.4%；乡村消费品零售额179.31亿元，同比增长2.5%。农村常住居民人均可支配收入19015元，同比增长7.0%。2024年，宁夏农村网络零售额突破75.9亿元，同比增长18.2%；农村网商6.9万家，同比增长0.8%，有效助力农民增收和乡村全面振兴。</t>
  </si>
  <si>
    <t>商务厅</t>
  </si>
  <si>
    <t>外经贸发展资金</t>
  </si>
  <si>
    <t>绩效指标完成情况分析:2024年，我区资金设定绩效目标数量指标方面，支持重点外向型企业数量235家，完成255家。支持培育内外贸一体化经营企业数量100家，完成105家。支持中间品贸易企业数量180家，完成182家。支持服务贸易企业数量4家，完成6家；时效指标方面，预算资金执行率100%，实际执行率87%；经济效益指标方面，获得支持的外向型企业进出口增长率5%，实际完成8%。获得支持的中间品贸易企业进出口增长率6%，实际完成8%。获得支持的服务贸易企业进出口增长率5%，实际完成6%。获得支持的加工贸易企业进出口增速10%，实际完成43%；社会效益指标方面，外经贸企业营商环境改善，实际改善；服务对象满意度指标方面，获得支持的企业满意度达到95%，实际达到95%。</t>
  </si>
  <si>
    <t>自然灾害防治体系建设资金</t>
  </si>
  <si>
    <t>自然灾害防治体系建设（特大型地质灾害防治）补助资金</t>
  </si>
  <si>
    <t>绩效目标指标是问题影像样本采集400个，实际完成值为7800个，主要包括云影、扭曲变形、拉花、过曝、局部色彩失真等问题影像样本，超额完成绩效目标；建立样本数据库，指标值预计完成1个，实际完成值为1个，完成率为100%；建立模型库，指标值是1个，实际完成值为1个，完成率为100%；项目验收合格率指标值100%，实际完成值100%；项目按时完成率指标值100%，实际完成值100%；项目资金投入指标值14万元，实际完成值14万元；质检基础测绘影像图覆盖率指标值100%，实际完成值100%；为测绘成果智能化检验提供有力支撑应用案例指标值≥3个，实际完成值3；样本数据有效时间指标值≥3年，实际完成值≥3年；被质检单位满意度指标值≥90%年，实际完成值≥90%。</t>
  </si>
  <si>
    <t>完成工程治理，消除地质灾害隐患点3处；治理工程或成果验收合格率100%，实施区域受益人群满意度≥90%。完成泾源县大湾乡杨岭村二五组崩塌地质灾害治理工程、泾源县大湾乡杨岭村二五组崩塌地质灾害治理工程、隆德县神林乡神林村六组地质灾害治理工程。通过项目实施，彻底消除隐患，从根本上消除地质灾害对人民群众生命财产的威胁。</t>
  </si>
  <si>
    <t>重点生态保护修复治理专项资金</t>
  </si>
  <si>
    <t>黄河流域六盘山生态功能区山水林田湖草沙一体化保护和修复工程</t>
  </si>
  <si>
    <t>一是产出指标。完成生态保护修复面积68025.76公顷，矿山生态修复面积321.72公顷，湿地修复面积203.28公顷，河道岸堤修复长度326.90公里，营造林面积6836.68公顷，林地提质改造面积25370.09公顷，退化草地修复面积1826.38公顷，农田整治面积12104.61公顷，水土流失治理面积15762.41公顷，设置监测点（控制点、断面）数量140个。二是效益指标。通过项目实施实现人居环境改善97万人；国考断面达到或好于Ⅲ类水体比例达到87.5%；实现增加的植被覆盖率为0.65%；水土流失面积减少率5.78%；各县（区）实施主体已将后期管护责任作出了明确部署和安排，实际项目实施后期管护持续时间不低于3年。三是满意度。项目实施区域群众满意度不低于95%，项目得到了当地周边群众的积极参与和广泛认可。</t>
  </si>
  <si>
    <t>黄河上游风沙区（中卫）历史遗留废弃矿山生态修复示范工程</t>
  </si>
  <si>
    <t>一是产出指标方面。2024年完成矿山生态修复面积1224公顷，修复废弃矿山（矿点）≧104个，单位成本控制数均小于30万元/公顷。二是效益指标方面。消除了地质灾害隐患，增强矿山边坡稳定性，避免山体滑坡、坍塌。项目区林草覆盖率增加，有效缓解水土流失，提升水土保持能力，增强自然生态系统碳汇能力，有效提升项目实施区域生态系统稳定性。改善矿区及周边人居环境，带动当地群众就业，增加当地群众的经济收入。三是可持续影响指标方面。项目验收后，县（区）自然资源局与各乡镇签订项目工程管护协议，由各乡镇分别承担管护责任。加强生态系统演替过程的跟踪和管护，发挥长期效益，实现工程可持续性。四是满意度指标方面。项目建设规划科学、布局合理，项目实施区域群众满意度90%以上。</t>
  </si>
  <si>
    <t>黄河上游风沙区（宁夏中北部）历史遗留废弃矿山生态修复示范工程项目</t>
  </si>
  <si>
    <t>一是产出指标。完成矿山生态修复面积209.76公顷；修复废弃矿山（矿点）29个；地质环境隐患点消除56处；边坡治理19.91公顷；采坑治理333.22公顷；新增林地0.25公顷，林地提质改造1.83公顷；新增草地55.79公顷、退化草地修复233.02公顷；土地复垦207.8公顷，土地荒漠化治理272.16公顷。单位成本控制数均小于30万元/公顷。二是效益指标。项目治理后，有效减轻次生地质灾害和生态灾害风险，减少对农业生产及人民生命财产造成的损失；有效缓解矿山对周边农田的不利影响，改善当地农民的生产生活条件，促进乡村经济发展。提高生态服务功能。项目建设完成后，将与相关单位签订管护协议，通过建立长效管护机制。三是满意度指标完成情况。项目实施区域群众满意度90%以上。</t>
  </si>
  <si>
    <t>个别项目调整审核缓慢，部分项目进度缓慢</t>
  </si>
  <si>
    <t>基建支出</t>
  </si>
  <si>
    <t>教育强国基础设施建设工程</t>
  </si>
  <si>
    <t>支持22个基础教育、职业教育、高等教育院校基础设施项目建设，进一步巩固原深度贫困地区教育脱贫攻坚成果，推动提高人口流入地普通高中办学水平，扩大基础教育学位供给，保障群众受教育权利；深化产教融合、校企合作，推动职业院校面向经济社会发展需求，加强产教融合基地建设，创新培养模式，优化培养结构，更好服务实体经济发；补齐高校学生宿舍短板，支持高等教育高质量发展，促进高等教育资源布局优化，提升高等教育对经济社会发展的支撑引领能力。</t>
  </si>
  <si>
    <t>优质高效医疗卫生服务体系建设工程</t>
  </si>
  <si>
    <t>支持5个医疗卫生项目建设，改善医疗卫生机构基础条件，提升公共卫生防控救治能力，推动优质医疗资源扩容和均衡布局，促进中医药传承创新，提升重点人群健康服务能力，为加快完善我区分级诊疗体系、形成有序就医格局、满足人民群众持续增长的健康需求提供重要保障。</t>
  </si>
  <si>
    <t>文化保护传承利用工程文化保护传承利用工程</t>
  </si>
  <si>
    <t>支持2个文化旅游基础设施项目建设，通过依托国家级资源新建重大文化设施，提升公共文化服务水平，促进优秀传统文化保护和活态传承，推动高质量发展和创造高品质生活相得益彰。</t>
  </si>
  <si>
    <t>社会服务设施建设支持工程</t>
  </si>
  <si>
    <t>支持1个退役军人设施、5个全民健身设施项目建设，进一步改善退役军人服务保障基础设施条件，增加全民健身设施数量，提升为退役军人等特殊群体服务的能力和质量，推动扩大群众身边的健身场地有效供给。</t>
  </si>
  <si>
    <t>自治区发展改革委
自治区退役军人事务厅
民政局</t>
  </si>
  <si>
    <t>积极应对人口老龄化工程和托育建设</t>
  </si>
  <si>
    <t>支持1个养老、5个托育设施项目建设，进一步改善养老、托育服务基础设施条件，推动设施规范化、标准化建设，增强兜底保障能力，提升养老、托育服务水平。</t>
  </si>
  <si>
    <t>自治区发展改革委
民政局</t>
  </si>
  <si>
    <t>农业行业能力建设项目</t>
  </si>
  <si>
    <t>沙坡头区实施国家数字畜牧业创新应用基地（蛋鸡）建设项目，有效改善农业基础设施和科研条件，基础保障和科技创新能力明显提升。</t>
  </si>
  <si>
    <t>宁夏回族自治区安全生产监管执法能力建设项目</t>
  </si>
  <si>
    <t>为自治区脱贫攻坚已摘帽的8个县区配备执法保障装备、执法过程装备、测量侦检装备、矿山监管装备、危险化学品监管装备、工贸监管等装备，共计521台（套）。项目总投资517万元。其中414万元中央预算内投资于2024年11月4日下达，50万元地方配套资金于12月12日下达，剩余53万元尚未下达。目前项目已进入招采程序。</t>
  </si>
  <si>
    <t>宁夏生态保护修复专项</t>
  </si>
  <si>
    <t>完成保护区管护、科研监测系统设施设备采购，建成火灾预警监测、通信指挥等系统建设，新建改造林区管护用房35处、防火道路158公里等。完善保护区管护基础设施，提升重点火险区防火能力，增强重点林区管理能力，保障区域生态系统安全。</t>
  </si>
  <si>
    <t>黄河流域农业面源污染治理和草原畜牧业转型升级项目</t>
  </si>
  <si>
    <t>同心县、原州区、西吉县、隆德县、泾源县、海原县实施黄河流域农业面源污染治理项目，按照《“十四五”重点流域农业面源污染综合治理建设规划》等部署,项目县按照批准的实施方案完成年度建设任务和治理任务，同步建立可持续的工程建后管护运营长效机制，系统解决流域农业面源污染问题。
盐池县、同心县实施草原畜牧业转型升级项目，改变项目县草原畜牧业传统靠天吃饭的生产方式，促进草原畜牧业生产经营方式根本性改变，进一步改善牧民生产生活条件、增加牧民收入，统筹推进草畜平衡、草原生态良性循环和畜牧业现代化，实现草原畜牧业和草原生态协调发展。</t>
  </si>
  <si>
    <t>水利专项（重大骨干防洪减灾方向）</t>
  </si>
  <si>
    <t>根据项目单位自评反馈，2024年中央预算内投资水利专项支持实施灌区续建配套、水文基础设施、清水河治理、坡耕地和淤地坝建设等18个项目，年度投资计划执行情况良好，2024年建成项目可初步发挥效益，能够严格遵守国家相关法律法规和财政管理制度，确保拨付过程合法合规，严格用于项目批复建设内容，严格按照资金管理规范执行，未发生审计、督查、巡视等指出问题。</t>
  </si>
  <si>
    <t>高标准农田建设、种子工程和动植物保护提升工程方向</t>
  </si>
  <si>
    <t>建设高标准农田7万亩（新建5万亩、改造提升2万亩），有效改善了项目区农田基础设施条件，提高粮食综合生产能力。
实施贺兰县区域性农作物品种测试评价站等3个种子工程，提高了种质资源保护利用、品种测试、育种创新和良种繁育能力。
实施银川市优质淡水鱼种质资源场等3个动植物保护提升工程项目建设，重要物质装备的科级水平和处理能力全面提升，对重大病虫害和动物疫病的监测、诊断和防治能力显著增强。</t>
  </si>
  <si>
    <t>农村产业融合发展、农村人居环境整治方向</t>
  </si>
  <si>
    <t>兴庆区、贺兰县、大武口区、利通区建设国家农村产业融合发展示范园，示范园基础设施条件明显改善，以点带面推动了农村产业融合发展，促进乡村产业振兴、农民增收致富。
利通区、原州区开展农村人居环境整治，项目县农村生活污水、垃圾、村容村貌显著改善，项目建设质量和效益得到较好保障。</t>
  </si>
  <si>
    <t>污染治理专项2024年中央预算内投资</t>
  </si>
  <si>
    <t>切实发挥中央预算内投资激励、带动作用，完成建设再生水管网48.24公里，引导社会资本1.17亿元参与污染治理领域项目建设，进一步补齐我区环境基础设施短板。</t>
  </si>
  <si>
    <t>节能降碳专项2024年中央预算内投资</t>
  </si>
  <si>
    <t>建设完成5000t/d二代水泥熟料新型干法水泥生产线、1×28蒸吨每小时余热锅炉、1×7.5MW凝气式汽轮机及9MW发电机组及其配套辅助设施等建设内容，2个项目共带动社会资本投资5亿元，年节能量达到4.5万吨标准煤。</t>
  </si>
  <si>
    <t>精恒冷链物流仓储项目、中卫县杞福源商贸有限公司新建智能冷链仓储项目、年加工10万吨速冻果蔬肉类冷链物流项目</t>
  </si>
  <si>
    <t>本批城乡冷链物流和国家物流枢纽建设专项主要支持银川市和中卫市服务于区域内肉类及冷凉蔬菜流通的冷链物流基础设施建设，新建17万立方米的高标准高架冷库一幢，2.48万立方米的冷链冷藏智能立体仓一座，2.356万立方米的果蔬肉类速冻拱形库一座，使我区冷链物流发展水平持续改善，冷链服务能力不断增强，为增强区域冷链服务能力提供了坚实支撑。</t>
  </si>
  <si>
    <t>信息基础设施建设专项（信息应用基础设施方向）中央预算内投资</t>
  </si>
  <si>
    <t>目标1：土建工程、机电工程已全部建成，IT设备已完成整体采购计划的30%。包括2604家6KW机架及配套设施、14台康明斯1600KW柴油发电机、88台UPS主机、88台电池开关柜和10336只蓄电池、767台空调室内室外机、223台空调设备等，1730架机架上已完成30%的IT设备部署。
目标2：已完成网络区、运营区全部建设内容，以及安全区大部分能力建设和网络传输系统部分链路建设。</t>
  </si>
  <si>
    <t>以工代赈示范工程专项2024年中央预算内投资</t>
  </si>
  <si>
    <t>支持实施农村中小型公益性基础设施和产业发展配套基础设施等工程共计46个，发放劳务报酬7300余万，比例不低于中央资金的30%，吸纳解决当地农村劳动力、城乡低收入人口和其他就业困难群体4500余人参与工程建设，实现就近就业增收。</t>
  </si>
  <si>
    <t>重点地区转型发展专项（资源型地区转型发展方向）2024年中央预算内投资</t>
  </si>
  <si>
    <t>申请中央预算内投资14914万元，实际带动投资3050万元，支持我区3个独立工矿区实施安全隐患区居民避险搬迁和住房加固改造项目5个，避险搬迁2132户、6753人，切实改善独立工矿区的生产生活条件和转型发展条件。</t>
  </si>
  <si>
    <t>贺兰县重点入黄排水沟（第四、第五排水沟）水环境综合治理项目</t>
  </si>
  <si>
    <t>绩效总体目标为新建生态护岸约32.2千米，生态沟渠约2.5千米，清理污染底泥3.4万立方米，清理河道垃圾约1.2万吨。目前已完成新建生态护岸约10.2千米，清理污染底泥3万立方米，清理河道垃圾约1万吨，完成总体投资的30%。效益目标为生态环境质量改善效果和项目持续发挥作用情况。目前项目生态环境质量改善效果良好，项目只需发挥作用明显。满意度目标为群众满意度≥98%，目前群众满意度达到98%。</t>
  </si>
  <si>
    <t>效益目标为生态环境质量改善效果和项目持续发挥作用情况。</t>
  </si>
  <si>
    <t>节能降碳专项2024年第一批中央预算内投资项目</t>
  </si>
  <si>
    <t>已建设1座容量为200MW/400MWh新能源共享储能电站</t>
  </si>
  <si>
    <t>宁夏2024年农村电网巩固提升工程中央预算内投资项目</t>
  </si>
  <si>
    <t>宁夏2024年农村电网巩固提升工程中央预算内投资完成农村电网供电可靠性、综合电压合格率、农网户均配变容量、低压线损率等指标预定目标，分别达到99.94%、99.87%、2.59、3.5578%；投资计划分解用时、分解一致性、计划调整情况、“两个责任”落实情况均符合管理要求；项目合规率、项目开工率、总投资完成率、项目完工率均优于预定目标，分别达到100%、100%、101.67%、100%；中央预算内投资支付率、已完成投资资金支付率、超规模、超标准、超概算项目比例、缩减投资项目比例、留言、投资、信访等反映问题情况均完成目标值，分别达到100%、96.82%、0%、0%、0。</t>
  </si>
  <si>
    <t>保障性安居工程配套基础设施中央预算内投资</t>
  </si>
  <si>
    <t>通过实施保障性安居工程配套基础设施改造，提高宁夏城镇小区居住环境，重点突出老旧小区及其周边排水防涝设施、燃气管网等建设，统筹考虑养老抚幼、无障碍及县城新型城镇化建设内容，包括小区管网改造、小区道路硬化，停车场、安防设施、围墙等基础设施，小区直接相关城市道路等城镇基础设施的完善改造。</t>
  </si>
  <si>
    <t>分解下达煤矿安全改造2024年中央预算内投资计划</t>
  </si>
  <si>
    <t>按照《关于下达煤矿安全改造专项2024年中央预算内投资计划的通知》（发改投资〔2024〕772号）要求，我委在20个工作日内将专项资金分解下达至上报的6个备选项目，分别是王洼煤矿安全改造项目189万元，王洼二矿安全改造项目697万元，银洞沟煤矿安全改造项目456万元，银星一井安全改造项目738万元，红四煤矿安全改造项目598万元，四股泉二号井安全改造项目977万元。2024年煤矿安全改造中央预算内投资项目按照建设进度有序开展，中央预算内阶段性资金及时拨付到账，资金足额、规范使用。通过项目建设，进一步夯实了矿井安全管理基础，提高了矿井安全生产保障程度，增强了矿井防灾治灾抗灾能力，促进矿井安全生产和煤炭稳定供应。</t>
  </si>
  <si>
    <t>农村厕所革命项目</t>
  </si>
  <si>
    <t>全区在69个行政村实施了农村厕所革命整村推进，全区完成户厕改造1.35万座，其中农村整村推进行政村内完成农村改厕数7156座。各县（市、区）制定了农村改厕运维管护机制和办法，通过建立运维服务队伍、委托第三方等方式，及时上门清理维修，有效解决了户厕改造难、后期运维难的问题，逐步实现从“建起来”向“管起来”、“建得好”向“管得好”转变。服务对象满意度达到99.1%。</t>
  </si>
  <si>
    <t>二、政府性基金预算</t>
  </si>
  <si>
    <t>民航发展基金</t>
  </si>
  <si>
    <t>一是宁夏机场数据中心一期项目已按照预期完成目标，受应标供应商不足3家多次招标、采购工作推进缓慢等因素的影响，部分设备、系统购置尚未完成采购合同签订工作。资金严格管理使用，补贴项目的实施带动了地方机场建设，进一步提升了机场安全运行保障能力。
二是2024年宁夏回族自治区民航发展基金转移支付用于中小机场补贴项目的绩效总目标已完成，补贴资金到位、拨付及时，有效弥补了中小机场运营资金缺口，改善了机场的经营效益，推动了旅客吞吐量增长，旅客投诉率有效控制在合理水平。
三是2024年宁夏回族自治区民航发展基金转移支付用于支线航空补贴政策完成了质量、社会效益和服务对象满意度指标，但受疫情后消费降级、高铁竞争等因素影响航线，旅客运输量不及预期，未完成数量指标。
四是西部（银川）通用航空有限公司完成了当地旅游景区低空游览业务，持续性开展了中国科学机载实验飞行任务。</t>
  </si>
  <si>
    <t>宁夏机场</t>
  </si>
  <si>
    <t>受疫情后消费降级、高铁竞争等因素影响航线，旅客运输量不及预期，未完成数量指标。</t>
  </si>
  <si>
    <t>中央旅游发展基金补助地方项目资金</t>
  </si>
  <si>
    <t>支持地方提升旅游公共服务水平，加强旅游宣传推广，推进旅游业转型升级融合发展，促进文化和旅游消费，推动旅游业高质量发展。按照目标任务，完成旅游公共服务水平提升的A级景区3个，用于优化旅游服务中心、旅游集散中心等场所的旅游公共信息服务，完善多语种标识，强化旅游应急救援服务和旅游惠民便民服务。完成旅游宣传品2000册，举办旅游消费促进活动3场，旅游宣传。</t>
  </si>
  <si>
    <t>国家电影事业发展专项资金</t>
  </si>
  <si>
    <t>推动县城和乡镇影院建设，均衡发展电影市场。引导影院放映国产影片；按照“双百”引导影院放映具有文化特色、艺术创新影片，繁荣发展电影市场。推动我区电影事业持续发展。</t>
  </si>
  <si>
    <t>宣传部</t>
  </si>
  <si>
    <t>中央水库移民扶持基金</t>
  </si>
  <si>
    <t>中央水库移民扶持基金和水库移民扶持资金</t>
  </si>
  <si>
    <t>实施后期扶持受益移民人口和移民美丽家园项目，具体完成情况为：2个年度总体目标（2024年宁夏大中型水库移民人均可支配收入较上年实际增长7.23%；已完工并投入使用项目全部运行正常，良性运行比例100%。）全部完成，后期扶持受益移民人口104411人，3个美丽家园建设项目顺利完工，12个产业扶持项目完工10个；19个基础设施建设及其他项目完工18个。通过实施以上项目，我区大中型水库当年移民人均可支配收入增速超过了农村居民人均可支配收入增速，移民生产生活条件持续改善。</t>
  </si>
  <si>
    <t>彩票公益金</t>
  </si>
  <si>
    <t>2024年中央专项彩票公益金支持地方社会公益事业发展资金</t>
  </si>
  <si>
    <t>2024年共安排资金3600万元，支持泾源县第三幼儿园附属及消防设施建设项目、同心县石狮砚台小学等3所学校运动场建设项目、彭阳县智慧微型自助图书馆（站）建设项目、彭阳县第二中学多功能教室建设项目、红寺堡区第二中学第三中学校园安全基础设施补短板项目、盐池县校地合作北京林业大学盐池县基地建设项目、隆德县中小学校安全保障补短板消防水池建设项目。总体来看，中央专项彩票公益金支持建设的7个项目，只有1个项目实施进度较慢、预算执行率偏低，其余项目预算执行率均达到80%以上，且有3个项目已全面完工交付使用，项目绩效目标基本实现，资金使用效益得到有效发挥。</t>
  </si>
  <si>
    <t>中央彩票公益金支持乡村学校少年宫项目</t>
  </si>
  <si>
    <t>切实保障96所乡村学校少年宫的高效运行，更好满足了农村地区未成年人成长成才的需要，有力促进了农村教育教学质量的提升，为推进宁夏义务教育优质均衡发展奠定了坚实基础。</t>
  </si>
  <si>
    <t>中央集中彩票公益金支持体育事业专项资金</t>
  </si>
  <si>
    <t>补助“国球进社区”、“国球进公园”、小型体育公园、体校非标准足球场建设和体育场地设施建设及维修改造项目，举办群众体育赛事活动、奔跑吧·少年活动，参加全国青少年体育赛事、全国青少年阳光体育大会，支持青训中心建设和足球改革发展，培育基层体育组织及人才，开展全民健身状况调查、常态化国民体质监测、全民健身和竞技体育服务保障、重点运动队训练备战、重点布局项目专技人才培养。健身群众、参赛人员对体育设施、赛事投入等满意度为100%。</t>
  </si>
  <si>
    <t>中央集中彩票公益金支持社会福利事业专项资金</t>
  </si>
  <si>
    <t>1.通过对兴庆区、盐池县、同心县等养老机构维修改造和设备配置，进一步提高养老机构服务能力，在满足特困人员照料服务的基础上，将剩余床位面向社会老年人开放，承接城市社区养老服务，推动旅居养老，提升社会化养老服务水平。
2.通过精神卫生社会福利机构设施设备配置增加，有效地解决了精神障碍治理问题和精神卫生服务需求，提高精神卫生社会福利机构收养治理能力，促进了残疾人福利服务发展的同时也更好地发挥了政府的兜底保障作用。
3.为孤儿提供学习保障，在一定程序上缓解了孤儿群体“上学难”的问题，避免因困失学，保障了孤儿受教育的权利，提高儿童的幸福感与获得感，推动了孤残儿童事业的发展，促进社会和谐发展；对我区0-18周岁的孤儿实施医疗康复救治，让孤儿能够接受更好的医疗康复服务，提高孤儿的生活自理能力；有效保障儿童福利院机构服务水平和服务能力，让孤残儿童能够拥有安全、舒适的生活、就医、康复条件，为未成年人提供良好服务，加快未成年人发展，为未成年人提供关保护服务，进一步增强未成年人获得感、幸福感、安全感。</t>
  </si>
  <si>
    <t>中央专项彩票公益金支持居家和社区基本养老服务提升行动项目资金</t>
  </si>
  <si>
    <t>一方面聚焦全区老年助餐点，支持设施设备更新，提高老年人居家社区养老生活品质；另一方面聚焦中卫市居家老年人特别是经济困难的失能、部分失能老年人最急需、最迫切的居家养老需求，项目所解决的居家和社区养老服务问题具有明显的迫切性，能满足广大老年人多样化、多层次服务需求。</t>
  </si>
  <si>
    <t>中央专项彩票公益金支持残疾人事业发展补助项目</t>
  </si>
  <si>
    <t>实施0-6岁残疾儿童提供康复救助项目，为4027名0-6岁残疾儿童提供了康复救助服务，为14名儿童安装了人工耳蜗，为81名儿童验配助听器135台。通过系统地康复训练，提高了残疾儿童生活自理、社会适应和学习能力，为其将来入学、融入社会创造了条件。为86名试点地区小龄残疾儿童及其家庭提供家长培训、亲子同训、家庭环境评估与康复指导等早期干预服务。为全区4190户困难重度残疾人家庭提供无障碍改造，改善残疾人居家环境，提高生活便利程度。目标3.为3个残疾人康复和托养机构配置设备补助，提升残疾人康复和托养能力。在82个村、社区残疾人文化进社区项目，残疾人文化活动惠及5.13万人。继续依托宁夏电视台播出《残疾人之声》节目，支持5个市级残联开播残疾人手语节目，实施残疾人文化进家庭“五个一”服务6046人（次）；扶持10个融媒体建设，使残联传播力、影响力得到进一步提升。为783名新办证、换证困难智力、精神残疾和重度残疾人残疾人提供评定补贴，减轻了残疾人经济负担。通过自评残疾人及其家属对残疾人服务的满意度达到90%以上，达到年度预期目标。</t>
  </si>
  <si>
    <t>彩票公益金支持革命老区乡村振兴示范区建设资金</t>
  </si>
  <si>
    <t>我区借助中央专项彩票公益金支持，指导各老区县发挥红色资源和红色文化优势，着力推进乡村产业提质增效、脱贫劳动力就业增收、乡村建设提档升级，集中力量办成了一批老区群众可感可及的实事，项目建设取得显著成效，增强了革命老区的内生发展动力。</t>
  </si>
  <si>
    <t>2024年中央彩票市场调控资金</t>
  </si>
  <si>
    <t>彩票市场调控资金</t>
  </si>
  <si>
    <t>宁夏福利彩票发行中心、宁夏体育彩票管理中心严格按照下达的绩效目标做好预算执行工作，切实开展彩票销售渠道建设、彩票网点安全建设、彩票市场推广、彩票公益属性及社会责任宣传等工作。总体来看，设定的绩效目标已全部完成，资金使用效益得到有效发挥。但因部分项目（业务）按照合同约定需于次年支付项目资金，导致当年预算未能全部执行完毕，部分资金已结转至2025年继续按原用途使用。</t>
  </si>
  <si>
    <t>自治区福彩中心
自治区体彩中心</t>
  </si>
  <si>
    <t>三、国有资本经营预算</t>
  </si>
  <si>
    <t>国有企业退休人员
社会化管理支出</t>
  </si>
  <si>
    <t>2024年中央下达国有企业退休人员社会化管理补助资金2373万元，自治区以“点对点”方式直接向19个市县财政局全部下达，统筹用于本地区企业退休人员社会化管理服务工作。各市县国有企业退休人员社会化管理补助资金投入总计4561.2万元（其中：2024年度2373万元，以前年度结转2188.2万元），用于国有企业退休人员社会化管理服务工作，资金全部拨付到位。资金执行总计1488.46万元，执行率32.63%，比2023年提升4.6个百分点（其中：2024年度资金执行1249.14万元，执行率52.64%；结转资金执行239.32万元，执行率10.94%）。各市县均按照专项资金使用范围和要求管理使用资金，资金没有偏离绩效目标，移交企业的综合满意程度指标值为≥85%。国有企业已退休人员管理服务工作与原企业分离、国有企业不承担移交后的退休人员社会化管理服务费用、国有企业新办理退休人员管理服务工作与原企业分离的总体绩效目标全面落实。</t>
  </si>
  <si>
    <t>附件4</t>
  </si>
  <si>
    <t>2024年度自治区对市县专项转移支付绩效自评结果统计表</t>
  </si>
  <si>
    <t>自治区安排
资金</t>
  </si>
  <si>
    <t>市县安排
资金</t>
  </si>
  <si>
    <t xml:space="preserve">执行率
截止2024年12月31日                       </t>
  </si>
  <si>
    <t>项目区域</t>
  </si>
  <si>
    <t>主管
部门</t>
  </si>
  <si>
    <t>总  计</t>
  </si>
  <si>
    <t>农村老饭桌建设项目</t>
  </si>
  <si>
    <t>西夏区、
永宁县、
大武口区、
平罗县、
隆德县</t>
  </si>
  <si>
    <t>补助改建农村老饭桌数量指标值为4个，实际完成4个；补助农村老饭桌配套设施数量指标值为7个，实际完成6个；补助新建农村老饭桌数量指标值为4个，实际完成4个。有效推进农村养老服务发展，为老年人提供良好服务，老年人满意度达到95％以上</t>
  </si>
  <si>
    <t>民政厅</t>
  </si>
  <si>
    <t>民政标准化建设</t>
  </si>
  <si>
    <t>银川市、西夏区、贺兰县、石嘴山市</t>
  </si>
  <si>
    <t>通过项目的开展有效保证了《养老机构出入院服务规范》等5个地方标准的制（修）订和宣贯，5个标准均已于2024年前发布；2个自治区级民政标准化试点已完成中期评估，拟于2025年完成验收；2个国家级标准化试点项目、1个自治区服务业标准化试点已完成验收。通过有关标准的制定、宣贯和标准化试点建设，有效推动了我区民政标准化体系的建设。</t>
  </si>
  <si>
    <t>城乡养老服务设施（农村老饭桌、日间照料中心）运营补助</t>
  </si>
  <si>
    <t>覆盖五市所有县（区）</t>
  </si>
  <si>
    <t>补助农村老饭桌数量728个，实际完成662个；补助社区日间照料中心和农村互助院数量176个，实际完成147个。有效推进养老产业发展，为老年人提供良好服务，老年人满意度达到95％以上。</t>
  </si>
  <si>
    <t>养老服务机构设施安全性和护理能力提升</t>
  </si>
  <si>
    <t>永宁县吴忠市青铜峡市、红寺堡区，固原市原州区、泾源县，中宁县、海原县</t>
  </si>
  <si>
    <t>在全区范围内，为7家养老机构进行安全和护理能力提升，改善养老机构老年人基础设施，提高养老机构安全和护理水平，老年人满意度95%以上。</t>
  </si>
  <si>
    <t>政府购买养老服务项目</t>
  </si>
  <si>
    <t>银川市、石嘴山市、吴忠市、固原市、中卫市</t>
  </si>
  <si>
    <t>为全区居家和社区基本养老服务提升行动项目提供数据支持，通过摸底筛选，按照“一人一档、一户一策”，为低保、特困老年人开展上门评估，评估人数22676人。服务满意度达95%以上。</t>
  </si>
  <si>
    <t>养老机构一次性床位（含护理型床位）补助</t>
  </si>
  <si>
    <t>金凤区、石嘴山市</t>
  </si>
  <si>
    <t>补助普通型床位87张，护理型床位7张，提升民办养老机构整体水平，促进了我区养老服务业的发展。老年人满意度90%以上。</t>
  </si>
  <si>
    <t>乡镇（街道）综合养老服务中心建设</t>
  </si>
  <si>
    <t>金凤区、西夏区、永宁县、平罗县、利通区、青铜峡市、红寺堡区、原州区、中宁县</t>
  </si>
  <si>
    <t>新建、改建（街道）综合养老服务中心11个，已完成建设6个，正在建设5个，项目建设符合建筑、消防等相关标准，质量合格率达100%。提供照护、助餐、文化娱乐等服务，促进居家社区养老服务发展，周边老年人满意度≥95以上。</t>
  </si>
  <si>
    <t>“塞上乐龄大学”暨老年大学进社区项目</t>
  </si>
  <si>
    <t>兴庆区、金凤区、西夏区、贺兰县、大武口区等17个县（区）</t>
  </si>
  <si>
    <t>补助社区老年大学站点数量指标值为40个，实际完成40个。丰富城乡养老服务设施功能，延展服务，有效满足社区老年人对美好精神文化生活需求”的指标要求，效果显著。社区老年人满意度95%以上。</t>
  </si>
  <si>
    <t>社区养老服务设施建设项目</t>
  </si>
  <si>
    <t>金凤区、西夏区、永宁县、贺兰县、灵武市、大武口区、惠农区、平罗县、利通区、同心县、青铜峡市、原州区、西吉县、隆德县、沙坡头区、中宁县</t>
  </si>
  <si>
    <t>计划建设114个社区养老服务设施，已完成47个社区养老服务设施建设任务，67个社区养老服务设施未完工，正在不同建设阶段。当年项目建设完成时间2024年底，部分完成，预计2025年6月底前全部完成。项目验收完成时间2025年底，可完成。满足城乡社区老年人助餐、生活照料、精神慰藉等方面的基本需求，保障老年人基本生活，促进社会和谐稳定。老年人满意度95%以上。</t>
  </si>
  <si>
    <t>养老机构护理型床位改造</t>
  </si>
  <si>
    <t>金凤区、贺兰县、灵武市，石嘴山市、惠农区、平罗县，吴忠市利通区、同心县，固原市西吉县、彭阳县，沙坡头区、中宁县、海原县</t>
  </si>
  <si>
    <t>在全区范围内，改造护理型床位2267个，实际改造2232张，执行率98%。支持养老机构改造床位，有效推进机构护理型床位改造，为老年人提供良好服务。老年人满意度95%以上。</t>
  </si>
  <si>
    <t>政府购买精神障碍社区康复服务项目</t>
  </si>
  <si>
    <t>灵武市、平罗县、青铜峡市</t>
  </si>
  <si>
    <t>通过项目的实施，精神障碍患者发病率明显降低，生活自理能力逐步恢复，提高了精神障碍患者家庭照护者对精神疾病的认知及护理能力和社会功能的恢复。精神障碍患者满意度96%以上。</t>
  </si>
  <si>
    <t>未成年人保护中心建设项目补助</t>
  </si>
  <si>
    <t>银川市本级、兴庆区、西夏区、平罗县、西吉县、中宁县及海原县</t>
  </si>
  <si>
    <t>银川市、西吉县、中宁县未成年救助保护中心改造项目已完成，兴庆区、西夏区未成年救助保护中心服务设施建设项目按工期进行中，平罗县未成年人救助保护中心建设项目主体工程已完工，工程进行设计中；海原县未成年人救助保护中心消防安全改造提升项目挂网招标环节，计划2025年8月底竣工。</t>
  </si>
  <si>
    <t>城乡公益性公墓（逝安园）建设项目</t>
  </si>
  <si>
    <t>红寺堡区、西吉县、泾源县</t>
  </si>
  <si>
    <t>红寺堡区项目2024年已建成并投入使用，西吉县项目主体工程已完成，预计2025年6月底投入使用。泾源县项目已竣工，正在进行审计决算，预计2025年7月中旬投入使用。项目建成后免费为辖区居民提供墓地，大力减轻居民丧葬负担，落实惠民殡葬政策及节地生态安葬要求，减少散埋乱葬现象，促进社会福利事业发展，满足群众殡葬需求。群众满意度85%以上。</t>
  </si>
  <si>
    <t>流浪乞讨救助消防安全改造</t>
  </si>
  <si>
    <t>中卫市、石嘴山市</t>
  </si>
  <si>
    <t>中卫市流浪乞讨救助消防安全改造项目已实施完毕，石嘴山市流浪乞讨救助消防安全改造项目于2025年3月16日正式开工建设。服务对象满意度达98%，社会满意度达97%。</t>
  </si>
  <si>
    <t>社会组织孵化基地建设</t>
  </si>
  <si>
    <t>中卫市、吴忠市</t>
  </si>
  <si>
    <t>中卫市社会组织孵化基地因国家发改委提级论证未通过，项目暂未启动建设；吴忠市社会组织孵化基地已完成主体工程建设。通过孵化基地建设，旨在培育规范化、有影响力的社会组织，优化发展环境，激发社会活力，推动社会组织在服务民生、社会治理中发挥积极作用。孵化对象满意度90以上。</t>
  </si>
  <si>
    <t>健身步道设施建设</t>
  </si>
  <si>
    <t>银川、吴忠、大武口等21个市、县（区）</t>
  </si>
  <si>
    <t>完成285公里健身步道提升改造项目，除15公里提升改造项目未完成外，其余产出指标、效益指标、满意度指标均完成预期目标。</t>
  </si>
  <si>
    <t>体育场馆建设及维修改造</t>
  </si>
  <si>
    <t>石嘴山、中宁、彭阳等10个市、县（区）</t>
  </si>
  <si>
    <t>新建或维修改造11个体育场馆，产出指标、效益指标、满意度指标均完成预期目标。</t>
  </si>
  <si>
    <t>竞技体育项目</t>
  </si>
  <si>
    <t>银川、吴忠、青铜峡等6个市、县（区）</t>
  </si>
  <si>
    <t>完成手球、自行车、射箭、霹雳舞、越野滑雪、摔跤、铁人三项、田径、射击9项裁判员培训任务，完成“丝绸之路”银川马拉松赛、宁夏石嘴山铁人三项公开赛、宁夏黄河金岸（吴忠）马拉松赛、2024-2025赛季CBA季前赛等四项赛事活动。</t>
  </si>
  <si>
    <t>群众体育项目</t>
  </si>
  <si>
    <t>27个市、县（区）</t>
  </si>
  <si>
    <t>支持社区运动健康中心暨体育“康乐角”工程建设项目、多功能运动场、体育公园、移民村（社区）体育场地设施补短板工程等项目建设，支持市、县（区）开展全民健身赛事活动，除一个体育公园项目未完成外，其余产出指标、效益指标、满意度指标均达到预期目标。</t>
  </si>
  <si>
    <t>青少年体育项目</t>
  </si>
  <si>
    <t>完成青少年赛事活动举办、青少年足球改革发展、支持青训体系建设项目，产出指标、支持青训体系建设效益指标、满意度指标均达到预期目标。</t>
  </si>
  <si>
    <t>银川、吴忠、石嘴山等11个市、县（区）</t>
  </si>
  <si>
    <t>支持村级全民健身场地设施提档升级工程、多功能运动场、体育场馆（场地）提升改造项目建设，支持开展全民健身赛事活动，除一个村级全民健身场地设施提档升级工程外，其余产出指标、效益指标、满意度指标均达到预期目标。</t>
  </si>
  <si>
    <t>全民健身项目普及培训及赛事推广活动经费</t>
  </si>
  <si>
    <t>支持惠农承办社会体育指导员培训、沙坡头承办社会体育指导员交流大赛、全区27个市县区举办社区运动会海选赛，产出指标、效益指标、满意度指标均达到预期目标。</t>
  </si>
  <si>
    <t>体育产业扶持经费</t>
  </si>
  <si>
    <t>银川、固原</t>
  </si>
  <si>
    <t>支持银川市举办2024世界雪日暨国际儿童滑雪节主会场活动，支持固原市举办第十届全国大众冰雪季启动仪式(宁夏分会场)暨2024世界雪日固原分会场活动，产出指标、效益指标、满意度指标均达到预期目标。</t>
  </si>
  <si>
    <t>全区各县（区）</t>
  </si>
  <si>
    <t>残联</t>
  </si>
  <si>
    <t>城镇保障性安居工程城中村改造项目</t>
  </si>
  <si>
    <t>银川市</t>
  </si>
  <si>
    <t>截至2024年底，城中村改造计划任务完成情况为：完成城中村改造任务1052套，实际开工率为105.2%.</t>
  </si>
  <si>
    <t>基层市场监管所标准化规范化项目</t>
  </si>
  <si>
    <t>一是严格按照执法装备配备标准，制定科学化、规范化的配置目录，确保各市县（区）市场监管所硬件设施与执法需求精准匹配；二是强化基层执法器材保障，切实提升一线执法效能；三是全面完成市场监管所标准化建设任务，通过完善管理制度、规范业务流程、优化资源配置，推动基层执法队伍向专业化、规范化、高效化转型。目前，全区基层执法装备水平显著增强，市场监管服务能力实现整体跃升，为维护公平有序的市场环境、保障民生安全、优化区域营商环境奠定了坚实基础。</t>
  </si>
  <si>
    <t>市场监管
厅</t>
  </si>
  <si>
    <t>自治区药品监管补助资金</t>
  </si>
  <si>
    <t>2023年12月12日， 自治区财政厅下发了《关于提前下达2024年自治区药品监管有关补助资金预算的通知》（宁财（行）指标〔2023〕720号），下达资金321万元。开展“两品一械”安全抽样检验工作，强化全区药品监管能力标准提升，推动药品安全协管、村药品安全信息“两员”建设，各项指标均于2024年底按期完成,，切实保障“两品一械”质量的安全、有效。</t>
  </si>
  <si>
    <t>药监局</t>
  </si>
  <si>
    <t>法律援助案件补助经费</t>
  </si>
  <si>
    <t>全覆盖</t>
  </si>
  <si>
    <t>全年共办结各类法律援助案9566件，群众满意率95%以上，挽回经济损失1.35亿元。法律援助工作着眼于扩大法律援助的覆盖范围，通过优化案件类型结构，提高法律服务的质量水平。群众满意度达95%以上。</t>
  </si>
  <si>
    <t>自治区司法厅</t>
  </si>
  <si>
    <t>全区人民调解案件补助经费</t>
  </si>
  <si>
    <t>全年办理人民调解化解各类疑难复杂案件8283件，挽回经济损失1.5亿元。人民调解工作以矛盾纠纷化解在基层为主要方向，通过加强调解员队伍的专业化建设，完善多元纠纷解决机制，及时有效地处理各类矛盾纠纷，避免矛盾进一步升级，促进社会的长治久安。群众满意度达95%以上。</t>
  </si>
  <si>
    <t>全区社区矫正和安置帮教工作经费</t>
  </si>
  <si>
    <t>社区矫正工作，对预防和减少重新违法犯罪发挥着重要的作用。安置帮教工作，通过帮扶，助安置帮教刑满释放人员解决就业问题、化解潜在矛盾，维护社会稳定，促进和谐发展。群众满意度达95%以上。</t>
  </si>
  <si>
    <t>2024年交警总队对市（县）交管业务经费</t>
  </si>
  <si>
    <t>各地市（县）</t>
  </si>
  <si>
    <t>全力保障交通管理业务顺利进行，项目主要实施内容是交通安全宣传费、车驾管业务成本费、交通安全专项整治费、装备购置费、科目二、科目三考试服务费等。执行率为95.61%。</t>
  </si>
  <si>
    <t>区内22个县（市、区）</t>
  </si>
  <si>
    <t>自治区文化产业发展项目</t>
  </si>
  <si>
    <t>11个市、县（区）</t>
  </si>
  <si>
    <t>2024年自治区文化产业发展专项资金共支持项目23个，截止2025年3月底，17个项目已按照项目申报计划完成建设。共计完成投资总额6712.34万元，其中文化产业专项资金完成投资740万元，企业自筹资金完成投资5972.34万元。通过项目建设，引导扶持一批精品文艺创作项目，助力优质文化产品和文化服务供给，进一步满足广大群众精神文化需求。扶持了一批非物质文化遗产传承和保护项目，如西吉县非遗传承技艺技能培训、隆德县传统刺绣艺术的匠心传承及非遗文创产品融合发展等项目，进一步推动优秀传统文化的传承保护。</t>
  </si>
  <si>
    <t>文化事业建设费</t>
  </si>
  <si>
    <t>8个市、县（区）</t>
  </si>
  <si>
    <t>举办中国西部民歌展演、群众合唱节活动、移风易俗系列文化活动，开展“以文化心”系列活动15场次，摄制央视《宗师列传·大唐诗人传》大型文化节目在央视综合频道播出，以优质文化供给丰富群众精神文化生活，促进移风易俗，增强人民群众文化获得感、幸福感，提升精神文明建设水平。</t>
  </si>
  <si>
    <t>宣传业务项目</t>
  </si>
  <si>
    <t>石嘴山市</t>
  </si>
  <si>
    <t>完成庆祝新中国成立75周年等重大主题系列文艺宣传活动6场次，其中“照片里的石嘴山”大型图片展活动共收到社会各界投稿作品3.4万幅，老照片1.5万幅，新照片1.9万幅，受到社会各界的广泛关注与喜爱。通过活动的开展，全面展示了城市政治经济文化等方面的巨大变化和发展成就，营造了庆祝新中国成立75周年的浓厚氛围，激励全区干部群众奋力谱写中国式现代化宁夏篇章。</t>
  </si>
  <si>
    <t>7个市县</t>
  </si>
  <si>
    <t>奖励市、县（区）获得国家级奖项及未获国家级重要奖项但入选高水准文艺评比展览等活动的文艺作品8部，鼓励引导全区广大文艺工作者、从业者、爱好者积极投身文化事业，努力创新创造，不断推出更高品质的精神食粮。</t>
  </si>
  <si>
    <t>全民阅读活动项目</t>
  </si>
  <si>
    <t>石嘴山市、灵武市</t>
  </si>
  <si>
    <t>举办2024第四届“塞上书香节”暨“4·23”世界读书日系列活动、2024“新时代乡村阅读季”集中示范活动，不断深化全民阅读，满足群众阅读需求，提升人民思想境界，为建设社会主义文化强国贡献强大精神力量、提供有力文化支撑。</t>
  </si>
  <si>
    <t>“扫黄打非”项目</t>
  </si>
  <si>
    <t>五市12个县区</t>
  </si>
  <si>
    <t>通过对积极开展“扫黄打非”基层示范点创建的单位进行经费补助，进一步调动了各地“扫黄打非”基层站点开展工作的积极性，巩固了我区“扫黄打非”基层示范点创建成果。</t>
  </si>
  <si>
    <t>版权管理项目</t>
  </si>
  <si>
    <t>五市</t>
  </si>
  <si>
    <t>通过对2023年五市党委宣传部版权服务工作站和2023年民间文艺版权保护与促进试点城市（中卫市）进行补助，进一步调动了五市版权服务工作站工作积极性，提升了版权服务水平，并推动我区民间文艺作品保护进一步强化。</t>
  </si>
  <si>
    <t>农村及广场牧区电影放映补贴</t>
  </si>
  <si>
    <t>完成2024年度全区农村电影公益放映42256场。及时发放农村电影放映员放映补贴，提高放映质量和观影积极性。</t>
  </si>
  <si>
    <t>文化旅游产业发展项目</t>
  </si>
  <si>
    <t>19个市、县（区）</t>
  </si>
  <si>
    <r>
      <rPr>
        <sz val="14"/>
        <rFont val="宋体"/>
        <charset val="134"/>
      </rPr>
      <t>紧密围绕自治区党委政府重点工作部署以及目标任务，聚焦黄河流域生态保护文化旅游高质量发展，通过实施一系列举措，包括打造 “宁夏二十一景”提升，促进产业融合，助力乡村振兴、支持旅游公共服务设施提升。支持西夏陵申报世界文化遗产项目。开展安全生产消防应急演练，开展文化和旅游统计等项目。为高水平打造国家旅游示范区，推动宁夏文化和旅游高质量发展，提升 “塞上江南</t>
    </r>
    <r>
      <rPr>
        <sz val="14"/>
        <rFont val="MS Gothic"/>
        <charset val="134"/>
      </rPr>
      <t>・</t>
    </r>
    <r>
      <rPr>
        <sz val="14"/>
        <rFont val="宋体"/>
        <charset val="134"/>
      </rPr>
      <t>神奇宁夏” 品牌的知名度、美誉度和影响力，为文化和旅游产业培育新的增长点与动力源。2024 年，全区累计接待国内游客 8124.96 万人次，旅游花费 766.45 亿元，同比分别增长 16% 和 17.65%。</t>
    </r>
  </si>
  <si>
    <t>艺术发展推广项目</t>
  </si>
  <si>
    <t>16个市、县（区）</t>
  </si>
  <si>
    <t>为繁荣发展我区艺术工作，满足人民日益增长的对美好生活的向往和对高质量文化产品的需求,完成“送戏下乡”惠民文艺演出1502场，“高雅艺术进校园”1场,扶持全区舞台艺术精品创作项目9个,参与或举办开展节会活动2个,推动我区文化艺术工作高质量发展，不断满足人民群众日益增长的精神文化需求。</t>
  </si>
  <si>
    <t>4个市、县</t>
  </si>
  <si>
    <t>自治区文物保护资金主要用于对西夏陵申报世界文化遗产相关的规划文本修编完善、申遗档案数据库建设工作给予一定支持，不断夯西夏陵申遗工作基础。
目标 ；完成第四次全国文物普查永宁县试点工作，永宁县境内已认定、登记的不可移动文物进行复查，同时调查、登记新发现的不可移动文物，摸清不可移动文物家底，探索文物普查技术路线可行性，总结文物普查实地开展的难点痛点及相关解决办法，做好文物普查试点县区各项工作；以水洞沟发现暨宁夏考古百年为主题，创作一批具有创新力、影响力的的文化艺术作品，让史前文化的精神内涵在考古艺术作品中得以延续，让考古工作通过艺术家的创作走近公众，让大家真切感受到宁夏考古人筚路蓝缕的奋斗历程，助力更好认识源远流长博大精深的中华文明，弘扬中华民族优秀传统文化，增强文化自信，扩大中华文化影响力，运用多种形式让历史文化遗产“活”起来。</t>
  </si>
  <si>
    <t>自治区公共文化服务体系建设补助资金</t>
  </si>
  <si>
    <t>22个县（区）</t>
  </si>
  <si>
    <t>贯彻落实乡村振兴战略，满足广大农民群众精神文化需求，通过支持乡村文化惠民示范项目，进一步完善乡村文化设施、提升乡村文化服务质量，进一步提高群众文化活动参与度。</t>
  </si>
  <si>
    <t>非物质文化遗产保护资金</t>
  </si>
  <si>
    <t>按照相关通知要求和自治区党委、政府及文化和旅游部有关工作安排，全年下达资金162万元，补助我区328名自治区非遗代表性传承人开展非遗保护传承实践工作，提升我区非遗保护水平。</t>
  </si>
  <si>
    <t>27个县（区）</t>
  </si>
  <si>
    <t>对全区公共图书馆、美术馆、文化馆、乡镇（街道）综合文化站下达260.5万元免费开放补助资金，各地全面实行免费开放，为群众提供便捷、高效、丰富的公共文化服务。</t>
  </si>
  <si>
    <t>自治区博物馆纪念馆免费开放补助资金</t>
  </si>
  <si>
    <t>13个县（区）</t>
  </si>
  <si>
    <t>根据资金管理办法，从各馆实际出发，制定资金使用计划，专人负责，专款专用，保障场馆基本运行，举办原创展览，积极借展、巡展，持续提供“六进”服务，进一步激活博物馆纪念馆发展活力，促进了文化遗产保护，提高了博物馆纪念馆公共文化服务效能和质量，基本实现预期目标。</t>
  </si>
  <si>
    <t>广播电视公共文化服务体系建设项目</t>
  </si>
  <si>
    <t>保障全区多频网、单频网发射机以及总前端运行维护，确保全区人民收听收看广播电视节目和全年没有重大安全播出事故保障全区多频网、单频网发射机以及总前端运行维护，全区人民收听收看广播电视节目和全年没有重大安全播出事故发生，进一步提高我区广播电视公共服务能力。</t>
  </si>
  <si>
    <t>广电局</t>
  </si>
  <si>
    <t>公益广告扶持项目</t>
  </si>
  <si>
    <t>贺兰县</t>
  </si>
  <si>
    <t>支持贺兰县融媒体中心公益广告制作，提升我区公益广告质量。</t>
  </si>
  <si>
    <t>义务教育学位供给奖补资金</t>
  </si>
  <si>
    <t>各市、县（区）</t>
  </si>
  <si>
    <t>义务教育学位供给奖补资金用于新改扩建义务教育学校，改善办学条件；加强学校教室、宿舍、食堂和校园安全等设施设备的配置；加强教师队伍建设，补充因编制不足临聘教师待遇保障方面的资金缺口，由各市、县（区）、各学校统筹使用，确保资金发挥最大效益。通过项目实施，切实改善了银川市等部分市、县（区）和自治区本级学校义务教育学位紧张等突出问题，进一步优化了区域教育资源配置，保障了临时聘用教师待遇，义务教育办学条件得到一定程度的提升。</t>
  </si>
  <si>
    <t>公用经费和家庭经济困难学生生活补助政策享受对象覆盖率达100%，生均公用经费标准高于国家基准定额标准，能够满足义务教育阶段学校正常运转，“六类”家庭经济困难寄宿生和非寄宿生“应助尽助”，“两免”政策受益学生达90.49万人，“一补”受益学生18万人。中小学校园食品安全和膳食经费专项整治成效显著，营养改善计划运行管理连续13年“零事故”，18.8万名学生能够吃饱、吃好、吃得营养健康。乡村教师生活补助受益教师19879人，特岗教师工资性补助受益教师821人，政策覆盖率达100%，乡村教师队伍建设逐年加强。农村薄弱学校校舍维修改造加固质量达标率达100%，校舍安全得到有效保障，办学条件得到进一步改善。学校、师生和家长满意度超过85%以上，城乡义务教育优质均衡和一体化发展稳步推进。</t>
  </si>
  <si>
    <t>义务教育专项资金（劳动教育）</t>
  </si>
  <si>
    <t>全区劳动教育实践场所更加多样，劳动清单制定的更加完善，国家劳动教育实验区建设取得较好的成效，劳动教育条件进一步改善。组织开展劳动教育管理骨干和教师专题培训，劳动教育师资队伍质量进一步得到提升。</t>
  </si>
  <si>
    <t>全区所有市 、县区</t>
  </si>
  <si>
    <t>2024年绩效目标总体实现，支持各地各校新建、改扩建校舍面积70所，新增校舍面积22.48万平方米，改造室外运动场地48.8万平方米，新增义务教育学位6000个，全面改善义务教育阶段学校办学条件，整体提升义务教育发展水平，推进城乡教育一体化发展，有力提升义务教育学校教育质量。，学校、老师、家长、学生满意度均达到85%以上。</t>
  </si>
  <si>
    <t>区培及乡村教师支持计划项目资金</t>
  </si>
  <si>
    <t>贯彻自治区党委和政府《关于全面深化新时代教师队伍建设改革的实施意见》、自治区教育厅等八部门关于印发《新时代基础教育强师计划实施方案》的通知精神，全年完成5所教育人才组团帮扶受帮扶校205名教师区外跟岗研修任务，84个名师工作室开展集中研修900余场次、组织送教下乡160余场次，立项研究课题80项、培养骨干教师584名。完成3000余名社会人员普通话测试。发挥名师在深化教育教学改革中的示范引领和辐射带动作用，搭建中青年教师专业成长平台，打造区域性教学合作团队，通过“师带徒”的方式培养骨干教师，助力全区骨干教师队伍梯队攀升体系建设。</t>
  </si>
  <si>
    <t>2024年绩效目标实现。实施10个幼儿园建设项目，其中新建9个、扩建1个，新增学位2100个，普惠性学前教育资源持续扩大，资源布局发生格局性变化。全区各地学前教育普及水平持续提高。地方健全普惠性学前教育经费投入机制不断完善。在产出指标上，新建、改扩建项目质量达标率100%，设备采购质量合格率达到100%；成本指标对总资金量进行控制，确保资金使用合理。社会效益方面，全区学前三年毛入园率93.44%，普惠率90.91%、公办率62.38%，提前完成国家“十四五”的目标任务。新认定自治区级示范园64所，较上年总数增幅达98.46%（其中镇村园6所，占比为9.38%），优质学前教育资源加速向农村和薄弱地区扩展。全区办园条件大幅改善，教师队伍不断强化，幼教集团全面建立。金凤区、贺兰县通过被国家评估认定为学前教育普及普惠县。幼儿园教师和家长满意度≥85%，幼儿园保教质量显著提升。</t>
  </si>
  <si>
    <t>学前教育和普通高中生均公用经费奖补资金</t>
  </si>
  <si>
    <t>公办幼儿园和民办普惠性幼儿园受益学生数19.78万人，公办普通高中受益学生数14.97万人。保障普通高中和普惠性幼儿园教育教学正常开展，促进学前和高中教育发展水平不断提高。项目实施改善了学前和高中教育学校办学条件，受到了教师、学校、家长和学生的一致好评，满意度高于85%。</t>
  </si>
  <si>
    <t>2024年绩效目标总体实现，项目实施对经济效益和社会效益有明显影响。普通高中学校办学条件明显改善，受益学生数达10万人，全区高中阶段教育毛入学率达到94.7%，国民受教育年限明显提高。项目实施改善了普通高中学校办学条件，受到了学校、教师、家长、学生的一致好评，满意度高于85%。</t>
  </si>
  <si>
    <t>2所高校</t>
  </si>
  <si>
    <t>推动宁夏理工学院、银川能源学院加快发展、提升内涵水平，在优势专业建设、特色课程建设、教师队伍建设、校企合作、育人模式创新、科研创新、创新创业等方面给予支持。支持宁夏理工学院、银川能源学院建设2个国家级、10个自治区级一流本科专业、33门自治区级一流本科课程，打造4个自治区级现代产业学院、4个一流基层教学组织、1个卓越拔尖人才培养班，立项建设40项高校科研项目，举办3项大学生学科竞赛。根据全国软科排名，宁夏理工学院位居全国民办高校第58位，2024年银川能源学院顺利通过教育部本科教育教学合格评估，2所学校办学水平不断提高、人才培养质量不断提升。</t>
  </si>
  <si>
    <t>生均教学科研仪器设备值、图书、校舍建筑面积达标率分别达到100%、83%、90%，审核验收课程、教材、教师等“五金”建设项目243个，认定自治区“双师型”教师培养培训基地11个、自治区教师教学创新团队23个，“双师型”教师占比达到58%，全区组织146个赛项的“中银杯”技能大赛，参加世界职业院校技能大赛，取得1金、9银、38铜的好成绩；建成现代煤化工、现代物流等17个行业产教融合共同体，强化18个自治区级现代产业学院、36个校级现代产业学院建设，与企业共建产教融合公共实训中心314个；培育新专业46个，撤销供给过剩、就业率低的专业45个，完成自治区级、国家级5所高水平高职学校、16个高水平专业群终期绩效评价，持续推动8所优质中职学校、20个优质专业群建设；师生满意度90%以上。</t>
  </si>
  <si>
    <t>国家资助政策已按规定得到落实，努力实现符合资助条件的贫困学生应助尽助、一个不漏，切实保障基础教育优化布局有效衔接、务实推进。满足了学前及高中教育阶段家庭经济困难学生基本学习生活需要，职业教育更富吸引力，高校学生应征入伍、基层就业和退役士兵接受高等教育可享国家资助政策也受到更多关注，符合条件者已享受资助。</t>
  </si>
  <si>
    <t>教育质量提升行动项目资金</t>
  </si>
  <si>
    <t>2024年普惠性学前教育资源不断增加，全区各地学前教育普及水平持续提高。全区学前三年毛入园率93.44%，普惠率90.91%、公办率62.38%。金凤区、贺兰县通过国家级评估，被认定为学前教育普及普惠县；义务教育更加优质均衡，全区义务教育巩固率100.45%，培育新优质学校60所，集团化办学覆盖率达到67%。大武口区、惠农区、盐池县通过国家级评估，被认定为义务教育优质均衡发展县；全区高中阶段教育普及水平不断提高，毛入学率94.85%，普通高中录取率超过70%，组建自治区特色高中发展联盟10个。全面推动高效办成教育入学“一件事”，全区所有市、县（区）中小学招生入学实现“一网通办”。各市、县（区）下达学校资金改善学校办学条件，助力提升学校育人质量。项目实施提高了办学水平，家长、师生满意度较高，达到90%以上。</t>
  </si>
  <si>
    <t>党建项目资金</t>
  </si>
  <si>
    <t>有关市、县（区）</t>
  </si>
  <si>
    <t>加强全区教育系统党的建设工作，全面完成高校党建质量提升工程和“样板支部”建设，实施银川市、银川能源学院、宁夏理工学院民办学校党建重点任务提升工程，实施25个基层星级党组织建设项目，完成20个基层党组织提质增效项目，培训基层党组织书记、党务统战干部200余人次，完成2023年全区党建研究优秀课题评审和奖补工作，教育系统党建基础进一步夯实，党建示范引领作用进一步发挥，师生满意度达95%以上。</t>
  </si>
  <si>
    <t>思政项目资金</t>
  </si>
  <si>
    <t>五市教育局，银川能源学院、宁夏幼儿师范高等专科学校、宁夏理工学院、石嘴山工贸职业技术学院、宁夏民族职业技术学院5所高校</t>
  </si>
  <si>
    <t>项目资金分批按期足额到位，各地各校习近平新时代中国特色社会主义思想进教材进课堂进师生头脑工作、思政课一体化建设、思想政治工作体系、马克思主义学院建设以及民办高校党务思政队伍建设等各项工作稳步有序推进。学校对各项工作推进评价较高，师生满意度持续向好。</t>
  </si>
  <si>
    <t>“互联网+教育”示范区建设项目资金</t>
  </si>
  <si>
    <t>银川市本级、兴庆区等22个市县区及16所中小学</t>
  </si>
  <si>
    <t>遴选13个市县（区）、13所中小学校开展数字化揭榜挂帅项目试点，支持5个县（区）实施教师智能教研中心建设项目，支持9个市县实施教育专网建设应用奖补项目，5所学校实施国家（宁夏）智慧教育平台创新应用项目，1个市县（区）开展知识点微课资源的建设项目。通过项目实施，学校教育数字化办学条件有效改善、数字化教学水平明显提高、师生信息素养大幅提升，全区教育信息化发展提速升级，“互联网+教育”示范区建设工作成效显著，得到教育部和全区师生及家长的广泛认可，满意度达到90%以上。</t>
  </si>
  <si>
    <t>国际合作与交流项目资金</t>
  </si>
  <si>
    <t>有关市、县（区）教育局及学校</t>
  </si>
  <si>
    <t>支持20个中外人文交流项目,支持21个课题研究项目,支持10个港澳台合作项目,支持4个中小学人文交流基地建设项目,支持10个国际中文教育项目，2个出国访学项目，进一步促进我区教育国际人文合作与交流，教育对外开放水平、国际化人才培养质量、留学生培养质量等得到显著提升，全区教育国际化水平显著提升，学生及家长满意度≥90%。</t>
  </si>
  <si>
    <t>金凤区、永宁县、灵武市、吴忠市、平罗县和青铜峡市</t>
  </si>
  <si>
    <t>进一步健全特殊教育体系，青铜峡市建设特殊教育学校，彭阳县建设特殊教育中心。特殊教育学校办学条件进一步改善，无障碍校园环境进一步提升。适龄残疾儿童义务教育入学率达到99.13%。特殊教育内涵、质量得到了提升，师生和家长满意度持续提升。</t>
  </si>
  <si>
    <t>自治区民办教育发展项目资金</t>
  </si>
  <si>
    <t>银川市、金凤区、兴庆区、永宁县、石嘴山市、固原市</t>
  </si>
  <si>
    <t>民办教育项目资金支持16所民办中小学校教育教学改革，引导规模民办教育发展，项目资金分配得到落实，使用合格。支持民办教育项目资金涉及的项目基本完成，民办中小学校教育教学水平普遍提高，民办教育持续能够健康规范发展。项目实施一定程度上改善了民办学校基本办学条件，受到了民办学校师生的一致好评，师生满意度高于90%。</t>
  </si>
  <si>
    <t>中小学（幼儿园）创新素养教育项目资金</t>
  </si>
  <si>
    <t>各地各校实际支出项目资金980万元，预算执行率98%。中小学校运用数字技术，开展教学模式变革、综合素质评价、数字素养提升等教育实践，推动数字化赋能教育改革取得实质性突破。受访师生、家长满意度均达到90%以上。</t>
  </si>
  <si>
    <t>学校美育质量提升工程项目资金</t>
  </si>
  <si>
    <t>23个市、县（区）</t>
  </si>
  <si>
    <t>重点开展美育示范学校扶持项目27个，艺术展演项目1项，高雅艺术进校园项目4项，全区美育工作现场会1项，乡村美育示范县（校）5个，美育名师工作室建设13个，美育社团建设2个，美育教学研究课题38个。充实丰富美育教学力量，提高学生人文素养和审美情趣，不断促进全区美育教育发展，提高美育教育水平。充实丰富美育教学力量，提高学生人文素养和审美情趣，不断促进全区美育教育发展，提高美育教育水平。老师、家长、学生满意率度达到95%以上。</t>
  </si>
  <si>
    <t>自治区青少年校园足球和学校体育工作项目资金</t>
  </si>
  <si>
    <t>重点布局2个国家级训练营、4个自治区级训练营、5个县区级训练营以及7个学校训练营和1个国家级改革试验区、4个国家级试点县（区）；重点布局3个体教融合及学校体育工作试点。组织全区校园足球夏令营最佳阵容选拔、集训、参加全国营及校园足球四级联赛；举办其他常规学生体育竞赛14项，涉及各级各类学生4000余人。训练营的建设及各项赛事活动的开展，帮助完善学生体育赛事体系，推广普及校园足球，提高足球竞技水平，深化体教融合促进青少年健康发展，带动学校体育工作整体发展。老师、家长、学生满意率度达到95%以上。</t>
  </si>
  <si>
    <t>综合防控儿童青少年近视项目资金</t>
  </si>
  <si>
    <t>银川市、中卫市、兴庆区、永宁县、贺兰县、惠农区、平罗县、利通区、红寺堡区、同心县、青铜峡市、原州区、泾源县、彭阳县、中宁县、海原县</t>
  </si>
  <si>
    <t>通过对9个近视条件薄弱县（区）、3个试点县（区）、5个健康学校建设，为学校建设30个标准校医室，配备视力电脑验光仪130套、更换4963盏护眼灯、800套可调节桌椅，极大改善学校视觉环境，提升学生视力检测能力，做到早发现、早告知、早干预。召开全区儿童青少年近视防控现场观摩会，在全区起到了良好的引领示范作用。</t>
  </si>
  <si>
    <t>学校安全保障能力提升计划项目资金</t>
  </si>
  <si>
    <t>全区27个市、县（区）</t>
  </si>
  <si>
    <t>重点用于学校安防设施建设和食堂设施改造等，27个平安示范学校完成建设任务。</t>
  </si>
  <si>
    <t>教育统筹项目资金（校园安全及其他项目）</t>
  </si>
  <si>
    <t>全区27个市、县（区）及宁东</t>
  </si>
  <si>
    <t>通过强化校门前电子升降柱、移动拒马、U型柱、防撞柱、防撞墩及视频监控等安防设施建设，加强校园安全防范能力，提升校园安全防范水平，切实维护师生人身和财产安全，提升师生、家长、社会安全感。</t>
  </si>
  <si>
    <t>自然科学基金</t>
  </si>
  <si>
    <t>各相关市县</t>
  </si>
  <si>
    <t>2024年立项支持自然科学基金项目和国家联合基金项目共计1189项，前期结题项目产出科研论文1500余篇，培养硕博士200余人。进一步深化科技改革精神，激发科研人员创新动能和自主性，继续在自治区自然科学基金优秀青年项目、一般项目中试行经费“包干制”，科研工作者满意度整体达到95%以上。</t>
  </si>
  <si>
    <t>创新人才项目</t>
  </si>
  <si>
    <t>遴选支持科技领军人才32人，组建科技创新团队28个，创新团队绩效评价优秀获奖补2个，支持新引进的高层次人才实施科研启动项目60项。全区科技领军人才总数达到109人，科技创新团队总数达到157个，国能宁煤400万吨/年煤制油项目团队荣获首届“国家卓越工程师团队”称号；六盘山实验室1人入选首届“全国科创名匠”。人才团队满意度达到96%以上。</t>
  </si>
  <si>
    <t>科技奖励</t>
  </si>
  <si>
    <t>组织有关部门和专家完成了2023年度自治区科学技术奖拟授奖项的初评、复评、综合评审和公示等工作。对2023年度自治区科学技术奖拟授奖项进行研究审议，确定拟授予“高性能钽钨、铌钨合金与抗氧化涂层技术与应用研究”等162项（人）为2023年度自治区科学技术奖，并完成奖金拨付。提请自治区党委和政府召开了全区科技大会，为获奖项目和人员颁奖，营造了良好创新氛围，科研人员满意度达到95%以上。</t>
  </si>
  <si>
    <t>基础条件建设项目</t>
  </si>
  <si>
    <t>重点支持现有创新能力强、创新成果突出，取得明显成效的重点实验室、工程技术研究中心、临床医学研究中心、技术创新中心、基础学科研究中心及现有科技资源利用率高、开放共享效果明显的科技服务平台等科技创新平台30家；支持2024年新批建的自治区重点实验室、工程技术研究中心22家，年度评价为优秀和良好的科技创新平台44家，主要用于购置共性急需的重大科研仪器设备、检验检测设备及为提升平台服务能力而进行的软件开发、升级改造、科研条件改善等。科技创新券支持区内创新主体开展科技创新创业活动，对符合支持范围条件的创新活动按照合同金额的一定比例，通过科技创新券减少创新成本，并对提供科技服务的机构给予补贴，科技服务机构累计入库数量383家，推动各类科技交易服务876次，兑付补贴创新主体及科技服务机构277家，大型科学仪器入库数量累计1883台，推动大型科学仪器设备对外服务开放共享。</t>
  </si>
  <si>
    <t>战略性新兴产业重点研发项目</t>
  </si>
  <si>
    <t>支持重大项目15项，重点项目89项目，一般项目69项，其中支持企业牵头承担项目数量超过130项，引导激励创新主体强化研发活动，持续开展技术攻关。突破了一批产业关键共性技术，东方钽业“超高纯钽（Ta）、铼（Re）关键制备技术开发与产业化”“液体火箭姿控发动机推力室制造技术”2个项目荣获中国有色金属工业科学技术奖一等奖；天地奔牛成功研制出国内最大智能化反井钻机，实现了大直径深井钻井装备国产化；维尔铸造研制的高速动车组制动系统关键零部件产品实现国产替代。</t>
  </si>
  <si>
    <t>特色产业重点研发项目</t>
  </si>
  <si>
    <t>围绕“六特”产业、盐碱地综合治理、数智农业等凝练设计重点攻关方向，立项实施重大项目17项、重点项目103项、一般项目25项，组织开展耐盐碱水稻种质创新、酿酒葡萄种苗高效繁育、枸杞子干预帕金森病、优质奶牛高效扩繁、本地黄牛良种繁育、滩羊优异资源挖掘、设施蔬菜高效生产等研究攻关。带动国家高新技术企业承担项目12项，制定技术标准26个，建立农业核心科技示范基地45个，覆盖各类农业科技园区8个。</t>
  </si>
  <si>
    <t>围绕医疗卫生、生态环保（双碳）、公共安全（服务）和社会管理等领域，新立实施重点研发项目重大项目2个、重点项目 44个、一般项目 16个，延续项目重大项目13个、重点项目 102个、一般项目 143个，推动我区生态环保科技支撑能力显著提升，医疗卫生科技水平显著提升，常见多发疾病治疗成本降低。</t>
  </si>
  <si>
    <t>企业科技创新后补助及仿制药一致性评价项目</t>
  </si>
  <si>
    <t>企业年度研发费用后补助企业1596家，规上工业企业新增研发费用奖补企业178家，首次入规工业企业研发费用奖补11家，高新技术企业奖补135家，有效助力我区产业高质量发展。
康亚药业研制的糖尿病防治药物“昊畅-羟苯磺酸钙胶囊”成为国内该品种首个完成一致性评价药品，在西北五省区率先实现仿制药一致性评价“零”突破。</t>
  </si>
  <si>
    <t>科技金融项目</t>
  </si>
  <si>
    <t>通过贷款贴息、风险补偿和担保补助等支持方式，引导和撬动社会金融资本59.65亿元，支持科技企业899家。遴选新增11家科技金融战略合作机构，合作机构总数达到30家，覆盖银行、担保、保险、创投等领域。联合财政等部门印发了《宁夏科技保险保费补贴暂行办法》《关于支持科技创新股权投资高质量发展的若干措施》等规范性文件，形成了投、贷、担、保、补全方位科技金融支持政策体系。</t>
  </si>
  <si>
    <t>科技创新示范引导项目</t>
  </si>
  <si>
    <t>围绕产业布局和区域特色，全力推进农业科技园区特色发展，促进资本、科技、人才、金融等要素向园区汇聚。围绕“六特+N”产业现代化，遴选新建原州区冷凉蔬菜、盐池县滩羊产业、大武口区盐碱地综合利用3个自治区农业科技园区，充分发挥园区引才聚才、示范带动、支撑发展作用。
对22个县（区）开展县域科技创新能力监测评价，根据评价结果，灵武市、盐池县、利通区、彭阳县、沙坡头区、中宁县、红寺堡区、同心县、海原县等9个县（区）实现了位次跃升，兑现奖补资金475万元。</t>
  </si>
  <si>
    <t>通过项目实施，围绕农业、工业、社会发展等领域，引进、转化、应用示范新品种、新技术等1345项，开展技术服务3500次，培育科技示范户3000户以上，培训农民33000人次，促进县域创新链、产业链、资金链、人才链深度融合，有效提高县域创新人才保障能力。</t>
  </si>
  <si>
    <t>东西部联合研发项目</t>
  </si>
  <si>
    <t>围绕自治区六大重点产业高质量发展“卡脖子”技术需求，新立项实施重大科技项目11项，支持结转项目59项，所有项目均联合国家大院大所和东部地区高水平创新团队开展关键技术协同攻关，有效推动了东西部科技合作引领区建设。科研人员满意度达到100%。</t>
  </si>
  <si>
    <t>东西部科技成果引进转化项目</t>
  </si>
  <si>
    <t>组织实施自治区重点科技成果转化项目73项，支持延续项目43项，科技惠民项目125项，对19家企业技术交易给予补助，成功举办第二届宁夏东西部科技合作暨科技成果转化与人才交流合作大会。</t>
  </si>
  <si>
    <t>2024年度中小型公共体育场馆免费开放或低收费开放补助项目</t>
  </si>
  <si>
    <t>覆盖了21个市县（区）</t>
  </si>
  <si>
    <t>支持免费或低收费开放公共体育场馆个数72个；免费或低收费开放完成率100%；基本服务水平不断提升；对营造良好全民健身氛围的作用显著；健身群众、参赛人员对体育场馆满意度大于等于93%。</t>
  </si>
  <si>
    <t>自治区预算内统筹投资</t>
  </si>
  <si>
    <t>全域</t>
  </si>
  <si>
    <t>全年聚焦落实自治区第十三次党代会和历次全会精神，按照2024年《政府工作报告》工作部署，紧紧围绕防范化解地方政府债务风险、切实保障发展和安全、加强生态环境保护和不断改善民生，下达自治区预算内统筹投资10亿元，支持安全生产、生态环保、社会民生等领域171个项目（含前期费）建设实施和前期工作，持续推动全区经济高质量发展。</t>
  </si>
  <si>
    <t>煤矿瓦斯治理和安全改造专项资金</t>
  </si>
  <si>
    <t>彭阳、盐池、兴庆</t>
  </si>
  <si>
    <t>煤矿安全改造项目和安全技术措施投入的逐步实施，矿井投入不足和安全欠账问题得到了有效解决，各煤矿系统逐步完善，保障了矿井的安全生产。一是实施矿井采掘设备智能化升级改造；二是实施生产辅助系统智能化改造；三是实施瓦斯抽采治理工程。通过项目建设，进一步夯实了矿井安全管理基础，提高了矿井安全生产保障程度，增强了矿井防灾治灾抗灾能力，促进矿井安全生产和煤炭稳定供应。</t>
  </si>
  <si>
    <t>自治区战略性新兴产业专项资金</t>
  </si>
  <si>
    <t>银川市经开区、银川市西夏区、贺兰县、平罗县、宁东管委会</t>
  </si>
  <si>
    <t>2024年，自治区战略性新兴产业专项积极落实国家和自治区有关产业发展政策，11项预设绩效目标均已实现或超额完成，专项无审计、督查、巡视等指出问题，实施单位无严重失信、安全生产重大事故和环境污染责任事件等风险，绩效目标实现情况较好。通过专项的实施，有效推动了相关领域科技创新成果转化，进一步增强了广大企业创新发展信心，有助于加快我区新兴产业投资发展步伐，为我区经济社会更好更快发展提供了更多支持。</t>
  </si>
  <si>
    <t>自治区服务业发展引导资金</t>
  </si>
  <si>
    <t>服务业发展引导资金奖励的2023年新增首次入规上限、主辅分离和服务外包、上规模企业（单位）368个，企业在库率97.6%，大部分企业经营成本下降，经营收入高于上年，发展质量不断提高；资金支持的5家自治区现代服务业集聚区入驻企业（含个体工商户）1.68万家，实现税收3.5亿元，主要建设项目按计划完成，累计完成固定资产投资3.3亿元，入驻企业及商户年营业收入103亿元，进一步扩大就业2791人，对上下游产业辐射带动作用持续增强；委托第三方机构对2022-2023年自治区服务业发展引导资金重点绩效进行评价，形成一份评价报告，评价报告显示，财政资金引导作用增强，服务业企业、集聚区发展水平提高，对服务业发展的带动作用增强。</t>
  </si>
  <si>
    <t>21个县区（兴庆区、金凤区、西夏区、灵武市、永宁县、贺兰县、大武口区、惠农区、平罗县、利通区、红寺堡区、青铜峡市、盐池县、同心县、原州区、西吉县、隆德县、泾源县、彭阳县、沙坡头区、中宁县）</t>
  </si>
  <si>
    <t>产出方面，对五市上报且负荷标准的充电基础设施进行一次性建设补贴，合计补贴功率8.18万千瓦，超额完成目标值≥4万千瓦；效益方面，积极推动充电基础设施建设，公共/专用充电桩保有量由2020年1334台增长至2024年底的7069台，充电桩保有量已提前完成《宁夏充电基础 设施“十四五”规划》既定目标；满意度方面，新能源汽车公共充电设施建设补贴工作全过程坚持公开原则，补贴资金根据地市上报情况进行切块，最终由各区县对补贴企业和补贴资金进行公示，未收到充电基础设施企业不满意的相关意见。</t>
  </si>
  <si>
    <t>1“链主”企业认定奖励和产业链配套合作项目将奖</t>
  </si>
  <si>
    <t>五市及宁东</t>
  </si>
  <si>
    <t>经地方工信部门审核、处室联合审查、专家评审、征求相关厅局意见、上会审议、公示等程序，2024年新认定自治区“链主”企业7家，奖补资金3500万元，各地资金全部拨付到位，资金执行率100%。累计认定的17家链主企业，2024年销售收入合计665亿元，带动区内上下游合作企业915家，采购金额130亿元，有力推动所属产业链形成上下游优势互补、协同发展的良好格局。 经了解，获得奖励的企业满意度达到100%。</t>
  </si>
  <si>
    <t>自治区工业和信息化厅</t>
  </si>
  <si>
    <t>2024年自治区工业企业贷款贴息推荐上报项目共计81个，经审核，符合补贴条件的项目61个，其中节能环保项目13个，共计奖补资金10756万元，各地资金全部拨付到位，资金执行率100%。通过实施贷款贴息政策，撬动银行贷款近120亿元，有效缓解了企业付息压力，对推动重点工业项目建设发挥了积极的促进作用。</t>
  </si>
  <si>
    <t>制造业融资租赁补贴</t>
  </si>
  <si>
    <t>融资租赁补贴专项资金计划到位3608.19万元，实际到位3608.19万元，资金到位率100%。年度预算计划对前期审核符合条件的67余户企业予以补贴，实际对67户企业下达了补贴资金。专项资金管理严格按照国家财经法规和财务管理制度以及《自治区制造业高质量发展专项资金管理办法》（宁财规发〔2023〕4号）确定的范围、标准和程序执行，符合项目预算的规定用途，不存在截留、挤占、挪用、虚列支出等情况。年度预算在8月底前下达资金计划，拨付资金，实际于7月10日财政下达资金计划，拨付资金，属提前完成。制造业融资租赁补贴有助于降低企业融资成本，拓宽融资渠道，对缓解企业融资难具有积极作用。获得补贴的企业满意度达到94%以上，个别小微企业由于规模小，实际投资或融资额较少，按照现有补贴比例计算，获得的补贴较少，企业希望能够进一步提高补贴比例。</t>
  </si>
  <si>
    <t>一般工业固废综合利用项目奖补</t>
  </si>
  <si>
    <t>一般工业固废综合利用项目奖补拨付到位资金394.05万元，通过一般工业固体废物综合利用奖补资金支持，提振企业加工生产的积极性，加大生产投入改进生产工艺，增强了市场竞争能力，更好的发挥了工业固废资源综合利用作用，提升了工业固废综合利用能力。2024年一般工业固废综合利用率达到64.8%以上，完成年度50%的目标任务。项目的实施，减少了污染物排放，节约了能源，增强了企业节约资源和保护环境意识。通过一般工业固体废物综合利用奖补资金支持响应国家和地方政策，减少工业固废处置量，提高资源利用效率，降低固体废物环境污染，推动产业绿色转型。</t>
  </si>
  <si>
    <t>首台（套）重大技术装备销售奖补</t>
  </si>
  <si>
    <t>根据《自治区党委 人民政府关于推进创新驱动战略的实施意见》（宁党发〔2017〕26号）等文件精神，2024年，对国家和自治区认定的首台（套）技术装备产品给予销售奖励和保费补贴358万元，支持和帮助我区企业首台（套）产品推广应用，争取产值实现稳定增长。实施奖补的共享智能装备有限公司、宁夏巨能机器人有限公司、宁夏隆基宁光仪表股份有限公司三家企业产值分别增长42.5%、27.6%、25.8%，企业创新能力显著提高，其研发的首台（套）技术装备产品市场竞争力明显提升，项目达到了预期目标。</t>
  </si>
  <si>
    <t>批次新材料奖补</t>
  </si>
  <si>
    <t>围绕“六新”产业发展，对列入国家或自治区重点新材料首批次应用示范指导目录的企业给予销售奖励，计划认定自治区级首批次新材料产品12个，实际认定12个（包含一个符合工信部首批次新材料目录产品），受到奖补的宁夏瑞泰科技股份有限公司、中色（宁夏）东方集团有限公司、宁夏中色新材料有限公司、宁夏东方超导科技有限公司、宁夏东方智造科技有限公司、国电投宁夏青铜峡新材料有限公司产值实现正增长，拉动企业销售实现稳定增长</t>
  </si>
  <si>
    <t>国家新型互联网交换中心流量 补贴资金</t>
  </si>
  <si>
    <t>2024年2月，根据根据自治区财政厅、工业和信息化厅、发展改革委，宁夏通信管理局联合印发的《国家（中卫）新型互联网交换中心流量补助资金管理办法》（宁财规发〔2022〕22号），对接入交换中心的17家企业给予2023年度互联网流量费用补贴，2家企业给予传输线路租赁费用补助，共计资金995.7438万元，受到补贴的企业持续扩大接入流量，提高服务业务，截止补贴期，接入带宽超过1Tbps，顺利完成试点任务要求，各项服务企业满意度达到100%。</t>
  </si>
  <si>
    <t>专精特新企业培育资金</t>
  </si>
  <si>
    <t>2024年，对1千余家企业开展精准培育和成长帮扶，培育创新型中小企业141户、“专精特新”企业57户，国家“小巨人”企业8户，奖补资金2530万元。“专精特新”中小企业主动落实依法缴税、环保、质量、安全生产等责任，主营业务收入实现联系，研发投入逐年上升，带动中小企业高质量发展、促进合作、加快中小企业国际化发展。完善诊断指导、对标提升、融通对接、精准服务和成长评价闭环管理体系，推动专精特新中小企业实现量的合理增长和质的有效提升，企业满意度100%。</t>
  </si>
  <si>
    <t>中小企业公共服务能力提升</t>
  </si>
  <si>
    <t>2024年中小企业公共服务能力提升专项资金1190万元。项目的总体目标是根据《自治区财政厅 自治区发改委 自治区工业和信息化厅关于印发&lt;中小企业发展专项资金管理办法&gt;的通知》等文件精神，实施中小企业公共服务体系能力提升专项资金奖补，其中培育自治区级小型微型企业创业创新示范基地2家，奖励自治区中小企业公共服务体系能力提升项目12家，发放中小微企业服务补贴券500万元，培训非公经济领域领军人才3524人，支付资金1190万元。</t>
  </si>
  <si>
    <t>食盐储备企业奖补</t>
  </si>
  <si>
    <t>储备食盐用以保障自然灾害和突发事件发生时食盐的安全有效供应，中盐宁夏盐业公司承担落实环保、质量、安全生产等主体责任，确保自治区食盐储备保障。全年食盐储备量2000吨，储备食盐合格率100%，专项资金已于2024年9月底前拨付企业，2024年食盐储备专项资金68.36万元，企业满意度100%。</t>
  </si>
  <si>
    <t>五市及灵武、平罗、红寺堡、盐池、青铜峡、西吉</t>
  </si>
  <si>
    <t>1.支持五市统筹本区域内城乡电商协同发展，推动电商产业融合升级，促进电商新业态、新模式发展。
２.支持各地区落实自治区电子商务产业高质量发展包抓机制专班确定的重点工作任务及其他重大事项，对2022年度电子商务效能目标考核沿黄市辖区组评定为优秀的沙坡头区、兴庆区、惠农区等3个市辖区给予支持； 
3.巩固提升农村电商成效。重点支持年度推进农村电商提档升级工作成效突出的农村县区及创新推进电商助力乡村振兴任务的重点帮扶县。 全区电商产业规模持续扩增，网络零售额实现197.9亿元，同比增长17.1%；开展全区直播电商创新提升培训、脱贫地区电商企业“三品一标”认证培训、电商人才实训营等培训，联合人社、教育等部门开展电商创业就业、职业工种培训人数超3000余人，全区网商数达7万家，带动就业12.3万人。持续巩固农村电商成效，支持14个市县健全电商公共服务体系，提升电商助力乡村振兴效能，开展“我在宁夏带好货”2024直播电商季、双品网购节、网上年货节等促消费活动350余场，农产品网络零售额实现77.9亿元，同比增长11.2%，全区电商直播场次达6.66万场，实现交易额53.68亿元、同比增长36.8%。
4.市场消费主体满意度90%以上。项目整体预期任务目标均已实现，社会满意度90%以上。</t>
  </si>
  <si>
    <t>2024年，全区实现社会消费品零售总额1422.58亿元，同比增长5%，高于全国1.5个百分点，消费市场进一步提振。消费券覆盖汽车、家电、成品油、餐饮、商超等5个业态，多领域协同拉动消费升级，业态覆盖全面升级。群众满意度高，受益消费者满意度达92%以上，商户满意度超93%，政策社会认同度显著提升。</t>
  </si>
  <si>
    <t>重点支持举办第五届宁夏奶业大会、第十届宁夏海峡两岸纳米材料国际会议等44个会展博览项目，其中高瓴文化科技有限公司、宁夏上玄科技集团有限公司等7家单位成为国际展览与项目协会（IAEE）会员单位，宁夏国际会展有限责任公司获得中国展览馆协会展览工程企业水平证书一级水平。会展企业对支持政策满意，各项活动达到指标。企业收益、就业人数、社会影响力进一步提升，得到社会认同度持续认同，企业服务能力持续提高，企业满意度、消费者满意度均高于90%。</t>
  </si>
  <si>
    <t>所有市县</t>
  </si>
  <si>
    <t>24年，各市（县、区）党政“一把手”外出招商249批次、洽谈项目964个，各级小分队外出招商998批次、洽谈项目2793个。全区储备重点招商引资项目以工业项目为主，已储备项目152个、计划总投资2458亿元。其中，银川市储备项目42个、计划总投资608亿元，石嘴山市储备项目 20个、计划总投资334亿元，吴忠市储备项目41个、计划总投资 665亿元，固原市储备项目26个、计划总投资395亿元,中卫市储备项目19个、计划总投资359亿元，宁东能源化工基地储备项目4个、计划总投资141亿元。各级招商主体主动加强与京津冀、长三角、粤港澳大湾区在产业链供应链方面的互补合作，着力推动已落地重点企业产业链纵向延伸、投资领域横向拓展，大力引进实施“建链延链补链强链”项目，京津冀、长三角、粤港澳大湾区分别实施招商项目为478个、306个、82个，到位资金为863亿元、315亿元、86亿元，占到位资金总额的68.2%。</t>
  </si>
  <si>
    <t>通过项目实施，各地加快推进构建现代商贸流通体系，优化城乡流通网络，丰富商业业态模式，补齐商贸设施短板，有力地促进了消费繁荣、提升了便民惠民实效。截至目前，全区3个地级市（银川市、吴忠市、中卫市）先后被确定为全国一刻钟便民生活圈试点城市，试点城市建设完成一刻钟生活圈48个，覆盖153个社区125.36万人，商业网点数量2.98万个，带动就业8.53万人；全区建成1个国家级、6 个自治区级商业示范社区，54 个标准化菜市场，117 个“菜篮子”连锁超市，打造了银川文化城、漫葡小镇、怀远夜市等67个特色商业街区、“夜经济”网红打卡地和121家绿色流通主体，基本形成了功能体系完善、业态多元繁荣、品质惠民便民的商业服务体系。</t>
  </si>
  <si>
    <r>
      <rPr>
        <sz val="14"/>
        <rFont val="宋体"/>
        <charset val="134"/>
      </rPr>
      <t>开展家政从业人员培训</t>
    </r>
    <r>
      <rPr>
        <sz val="14"/>
        <color indexed="8"/>
        <rFont val="宋体"/>
        <charset val="134"/>
      </rPr>
      <t>750人次，标准为每人1200元，共计90万元；转移五市50万元配合开展“家政兴农年”系列活动，每个市10万元。截至目前完成77.85万元，执行率55.6%。</t>
    </r>
  </si>
  <si>
    <t>银川市、石嘴山市</t>
  </si>
  <si>
    <t>2024年实际下达专项资金1147.05万元，已全部转移市县支付，其中：拨付银川市10,250,255.60元、拨付石嘴山市1,220,203.40元。2024年下达资金已全部执行完毕，并全部拨付至项目实施企业，执行率100%。全年开行图定班列184列，发运国际货物7998TEU，同比增长28%;货重约13.65万吨，同比增长31%;货值约17485.28万美元，同比增长68%。全区各海运箱箱管点全年共调入箱源2775TEU，有效满足了企业用箱需求，保证了我区国际货运业务开展。支持宁夏东方钽业股份有限公司应用“关税保证保险”模式办理通关手续，补贴保险保费96672.16元。</t>
  </si>
  <si>
    <t>自治区现代物流业发展专项资金</t>
  </si>
  <si>
    <t>五个地级市及宁东管委会</t>
  </si>
  <si>
    <t>2024年，向市县转移安排现代物流业发展专项资金3390万元，支持1家自治区级物流示范园区，1家国家供应链创新与应用示范企业，2个标准化物流器具循环共用示范项目，培育21家A级物流企业，20个现代物流业高质量发展项目。推动全区物流网络体系更加畅通，组织运行更加高效，发展环境更加优化，物流数字化、智能化、标准化水平显著提升，全区物流运行费率总体呈现下降趋势，社会物流总费用与GDP的比率为15.9%，同比下降0.3个百分点。经走访、调研相关单位，社会公共满意度达到96%以上。</t>
  </si>
  <si>
    <t>2024年粮食质量安全监测项目</t>
  </si>
  <si>
    <t>2024年，完成全区新收获粮食质量调查和品质测报及质量安全监测样品入村到户采样1232份，监测样本量和覆盖面持续加大，监测样品指标合规，检验合格率100%，各市按时发布了2024年度新收获小麦、稻谷、玉米质量报告，及时防范了粮食质量安全风险、保障了粮食质量安。</t>
  </si>
  <si>
    <t>2024年自治区粮油价格监测项目</t>
  </si>
  <si>
    <t>2024年，全区各监测点报送价格监测信息数量362次，监测数据准确率95%以上，监测数据报送及时率95%以上，达到了较好的粮食宏观调控效果，重点监测持续上报率95%以上，价格监测信息采用量逐年上升，价格监测信息使用满意度90%以上。各市均能做到及时上报粮油价格监测信息，且监测准确率高，为我区粮油宏观调控和领导研判决策粮油政策提供可靠的信息。</t>
  </si>
  <si>
    <t>2024年区级救灾物资代储经费项目</t>
  </si>
  <si>
    <t>石嘴山市粮食和物资储备局、吴忠市粮食和物资储备局、中卫市粮食和物资储备局、固原市救灾物资储备与粮油质量检测中心、吴忠市红寺堡区发展和改革局</t>
  </si>
  <si>
    <t>根据国家粮食和物资储备 局应急管理部 财政部《关于印发中央应急抢险救灾物资储备管理暂行办法的通知》（国粮急规【 2023 】 24 号）、《宁夏回族自治区区级应急救灾物资储备管理办法》（宁粮物 [2022]4 号）项目旨在为确保储备物资安全储存，确保应急物资调得出、用得上，充分发挥应急物资在促进我区经济社会发展和人民生命财产安全方面的保障作用。保障市级救灾物资储备库的正常运转，改善市级救灾物资储备库储备条件，确保区级应急物资储备安全。项目总金额为 138万元。</t>
  </si>
  <si>
    <t>同心县、西吉县、隆德县、泾源县、彭阳县、沙坡头区、中宁县</t>
  </si>
  <si>
    <t>批复实施10个自治区传统村落保护发展项目，完成投资1272.7万元，自治区专项奖补资金支出632万元，产出效益和产出质量达到项目目标要求，项目的实施有效保护了传统村落历史文化遗产、修缮了传统建筑风貌，改善了村庄基础设施，传统资源得到了有效的保护利用，项目实施地区群众满意度85％以上，增强了农村居民的获得感、辛福感和安全感。</t>
  </si>
  <si>
    <t>城市规划建设管理奖补资金</t>
  </si>
  <si>
    <t>银川市、吴忠市</t>
  </si>
  <si>
    <t>按照《宁夏回族自治区城市规划建设管理奖补资金办法》（宁财规发〔2020〕11号），对银川市、吴忠市获得全国城市体检样本城市、中铁三局集团建筑安装工程有限公司（银川市）获中国建设工程鲁班奖以及吴忠市系统化全域推进海绵城市建设示范城市给予资金奖补。相关城市、企业严格按照要求，将资金投入城市体检、规划、建设和管理，海绵城市建设以及项目建设等相关工作中，加快了工作进度，加大力度推动工作落实，很好完成绩效目标。</t>
  </si>
  <si>
    <t>宁夏回族自治区城市生活垃圾分类处理奖补资金</t>
  </si>
  <si>
    <t>区直部门、银川市、中卫市、大武口、利通区、灵武市、海原县、红寺堡区、原州区、惠农区、盐池县、永宁县、贺兰县、西夏区、</t>
  </si>
  <si>
    <t>2024年，我厅将自治区城市生活垃圾分类处理奖补资金500万元全部用于支持21个生活垃圾分类示范项目建设，严格按照《宁夏城市生活垃圾分类处理奖补资金管理办法》和转移支付管理制度规定的范围和标准分配资金，目前11个项目已完成建设，其余项目正在加快建设进度。项目建成后，生活垃圾分类处理系统进一步完善，环境污染进一步减少，推动社会形成绿色低碳生活方式的影响进一步深化，人民群众对生活垃圾分类满意度≥88%。</t>
  </si>
  <si>
    <t>垃圾分类治理和资源化利用示范县乡村创建奖补资金</t>
  </si>
  <si>
    <t>同心县、盐池县、利通区、灵武市、中宁县；青铜峡市、永宁县、西夏区、海原县、隆德县、大武口区、惠农区；贺兰县、金凤区、泾源县、彭阳县、原州区、西吉县</t>
  </si>
  <si>
    <t>根据进一步完善农村生活垃圾收运处置体系，因地制宜推进“两次六分、四级联动”分类治理模式，推进切合农村实际的治理设施设备配建，创建分类和资源化利用一级示范县(区)5个，每个奖补40万元；二级示范县(区)7个，每个奖补30万元；三级示范县(区)6个，每个奖补15万元；共计奖补500万元。社会效益明显提升，服务对象、满意度达到99%。</t>
  </si>
  <si>
    <t>城乡建设绿色低碳示范项目</t>
  </si>
  <si>
    <t>石嘴山市、平罗县、固原市、吴忠市</t>
  </si>
  <si>
    <t>下达资金980万元，主要分配情况：石嘴山市财政局65万元、石嘴山市平罗县财政计划198万元、固原市财政局622万元、吴忠市财政局95万元。开展可再生能源建筑应用试点示范项目5个，可再生能源试点面积39368㎡；项目验收合格率≥95%，项目建设于2024年12月30日完成。完成后，供暖费用较燃煤锅炉供热费用降低10%以上；提升太阳能与空气能利用效率，采暖安全性显著提升，化石能源使用量有效减少，二氧化碳排放量逐步降低；全区可再生能源技术水平持续提升，项目实施单位满意度≥80%，项目受益群众认可度≥80%，单位、群众认可度85%。</t>
  </si>
  <si>
    <t>完整社区暨城市更新项目</t>
  </si>
  <si>
    <t>全区7个城市（辖区）</t>
  </si>
  <si>
    <t>2023年在全区7个城市32个社区中开展完整社区建设试点，2024年9月争取自治区财政预算转移支付下达市、区自治区完整社区建设试点奖补资金920万元。我区有5个社区被评为国家级试点，宁夏灵武市镇河塔社区成功入选住房城乡建设部《完整社区建设案例集（第一批）》，2024年6月宁夏作为被住房城乡建设部从全国选定的10个参加第二十二届中国国际城市建设博览会省区之一，受到住建部秦海翔副部长当场表扬。社区效益充分显现、社区群众满意度高。</t>
  </si>
  <si>
    <t>全区各县（市、区）</t>
  </si>
  <si>
    <t>下达专项奖补资金2500万元，支持50个高质量美丽宜居村庄建设，完成投资49890万元，自治区高质量美丽宜居村庄专项奖补资金支出1593万元。产出效益和产出质量达到项目目标要求，项目的实施改善了村庄基础设施、公共服务、人居环境，村庄环境面貌逐步改善提升，农民的生产生活水平进一步提升，项目实施地区群众满意度85％以上，村庄环境及建设水平逐步提高。</t>
  </si>
  <si>
    <t>五个地级市全覆盖，除永宁县、金凤区、泾源县、彭阳县外的18个县区。</t>
  </si>
  <si>
    <t>按照2024年续建重点小城镇25个，共计下达2.0亿元。实际支出1.36698亿元，完成率68.35%。25个重点小城镇均按照建设时序正常建设施工，通过奖补资金支持，使重点小城镇的产业、人口、经济总量整体提升，基础设施和公共服务配套建设更趋完善、人居环境整体改善、社会治理更加有效，在助力乡村全面振兴、铸牢中华民族共同体意识、黄河流域生态保护和高质量发展先行区建设上效果明显，连农带农富农利益机制链更加合理，群众受益效果明显、对重点小城镇建设满意度逐年提升，达到90%以上。</t>
  </si>
  <si>
    <t>2024年城市管网及污水处理补助项目 （海绵城市建设）</t>
  </si>
  <si>
    <t>银川市、石嘴山市、吴忠市</t>
  </si>
  <si>
    <t>拨付银川市资金4000万元，谋划实施海绵项目28个，已完工7个。完成总投资6.7亿元，已完成海绵投资3.8亿元；拨付吴忠市资金3000万元，计划实施海绵项目7类92个，项目总投资29.23亿元，群众满意度达96%；；拨付石嘴山资金3000万元，计划实施排水防涝项目5个，新建雨水管网7.06公里，改造污水管网10.78公里，有效推动解决城市内涝问题。</t>
  </si>
  <si>
    <t>数字政府奖补</t>
  </si>
  <si>
    <t>吴忠、灵武、西吉、中卫、银川、隆德、泾源</t>
  </si>
  <si>
    <t>投资用于数字政府建设有关项目投入。本批资金50万元（或300万元、或150万元）主要用于提升政府经济调节、市场监管、社会管理、公共服务、生态环境保护和政务运行、政务公开等方面的数字化履职能力。</t>
  </si>
  <si>
    <t>黄河流域生态保护森林草原火灾预防与扑救项目</t>
  </si>
  <si>
    <t>银川市、兴庆区、西夏区、金风区、永宁县、贺兰县、灵武市、石嘴山市、大武口区、惠农区、平罗县、吴忠市、利通区、青铜峡市、红寺堡区、盐池县、同心县、中卫市直、中宁县、海原县、固原市、原州区、西吉县、彭阳县、隆德县、泾源县林草局，白芨滩、六盘山、火石寨</t>
  </si>
  <si>
    <t>一是完成全区14588名护林员采购防火服；二是是完成各单位开设隔离带，修建以水防灭火设施，装备、设备、物资购置，机具维护，培训、演练、宣传等工作；三是完成“四防”督查工作。通过项目实施有力保障全区生态护林员生命安全，进一步提高各级林草部门森林草原防火教育培训演练及宣传力度。为全区森林草原防火工作提供坚实基础，使全区森林火灾受害率控制在0.9‰以内，草原火灾受害率控制在2‰以内。</t>
  </si>
  <si>
    <t>以国家公园为主体的自然保护地体系建设及能力提升项目</t>
  </si>
  <si>
    <t>西吉县火石寨国家级地质森林公园管理处、灵武市白芨滩国家级自然保护区管理局</t>
  </si>
  <si>
    <t>1.火石寨管理处实施了保护设施设备购置维护、科普宣教、综合科考、生态价值评估等项目内容。2.白芨滩管理局形成保护区生态要素监测数据集1套、生态系统服务功能物质量评估结果1项、生态系统服务功能价值量评估结果1套、保护区森林全口径碳中和预评估，完成了《宁夏灵武白芨滩国家级自然保护区生态产品价值核算》专著初稿的编制工作。</t>
  </si>
  <si>
    <t>宁夏国家公园创建项目</t>
  </si>
  <si>
    <t>固原市六盘山管理局</t>
  </si>
  <si>
    <t>组织完成六盘山国家公园综合科学考察报告编制、社会影响评价报告编制、六盘山国家公园符合性认定报告编制:对六盘山森林生态系统质量进行评估;对六盘山国家公园评估区水文、地质、气象进行调查并完成调查报告编制:对六盘山国家公园地质地貌景观和历史文化资源调查研究，完成调研报告。并在以上基础上，完成六盘山国家公园创建方案，为扎进六盘山国家公园设立工作提供可靠依据，现只完成部分任务。</t>
  </si>
  <si>
    <t>全区全民所有草原自然资源资产所有权委托代理机制试点工作项目</t>
  </si>
  <si>
    <t>各市县（区）林草局</t>
  </si>
  <si>
    <t>一是已完成国有草原资源委托代理法律法规普及宣传；二是已开展全区7089个草原违法图斑核查处置工作；</t>
  </si>
  <si>
    <t>林业优势特色产业(枸杞产业)项目</t>
  </si>
  <si>
    <t>新建基地6848亩，培育社会化服务组织4家，新建以清洁能源为主的制干设施6座，枸杞精深加工生产线19条，成功举办第七届枸杞产业博览会及百家媒体宁夏枸杞行活动，持续加强枸杞良种繁育基地、溯源体系、检验检测体系建设，深入开展枸杞相关项目研究，进一步提升枸杞从业者专业技能水平，助推枸杞产业高质量发展。</t>
  </si>
  <si>
    <t>地方公益林生态保护补偿项目</t>
  </si>
  <si>
    <t>完成地方公益林547.45万亩管护任务，森林质量有效提升，生态环境明显改善，当地群众幸福感逐渐提高。</t>
  </si>
  <si>
    <t>自治区财政林草新技术引进及推广项目</t>
  </si>
  <si>
    <t>彭阳县林业技术推广服务中心、银川市森林公园</t>
  </si>
  <si>
    <t>对下转移实施项目2个，建设红梅杏丰产栽培霜冻防御等示范基地50亩，繁育小菊种苗8万株，建立种质资源圃（保存圃）10亩；项目辐射带动周边区域500亩；培训人员49人次，发放材料50余份。</t>
  </si>
  <si>
    <t>林下经济产业扶持项目</t>
  </si>
  <si>
    <t>兴庆区林草局、金凤区林草局、灵武市林草局、平罗县林草局、利通区林草局、红寺堡区林草局、同心县林草局、盐池县林草局、青铜峡市林草局、原州区林草局、西吉县林草局、隆德县林草局、泾源县林草局、彭阳县林草局、沙坡头区林草局、中宁县林草局、海原县林草局、固原市林草局</t>
  </si>
  <si>
    <t>发展林下种植8.25万亩，林下养殖禽类147.58万只，养蜂2.44万箱，林下产品加工6.2万吨，加工林下食品产值1200万元，森林景观利用投资4500万元，以奖代补9个（区级龙头企业1个，有机产品1个，绿色食品1个，团体标准1个，地方标准1个），示范基地以奖代补11个。</t>
  </si>
  <si>
    <t>林业优势特色产业项目（特色经济林产业）</t>
  </si>
  <si>
    <t>完成重点巩固提升优质基地60个，完成食用林产品监测300批次，完成苹果花期人工授粉技术示范7000亩，完成苹果化学疏花疏果技术示范2000亩，培育经济林社会化服务组织7个，培训县级果农2000人次。</t>
  </si>
  <si>
    <t>林业有害生物防治项目</t>
  </si>
  <si>
    <t>原州区林业和草原局</t>
  </si>
  <si>
    <t>完成物理阻隔网造林防治鼠害3345亩，林业有害生物防治辖区民众、森防站满意度达95%以上。</t>
  </si>
  <si>
    <t>宁夏森林生态系统外来入侵物种普查项目</t>
  </si>
  <si>
    <t>西夏区、兴庆区、灵武市、贺兰县、永宁县、大武口区、平罗县、利通区、红寺堡区、同心县、盐池县、彭阳县、沙坡头区、中宁县、海原县</t>
  </si>
  <si>
    <t>2024年自治区财政宁夏森林生态系统外来入侵物种普查项目专项资金71万元。主要用于开展森林生态系统重点外来入侵有害植物监测、除治等。指导16个单位对监测到的刺苍耳、意大利苍耳、黄花刺茄、垂序商陆等重点外来入侵有害植物进行除治防控，除治面积0.98万亩次。</t>
  </si>
  <si>
    <t>“几字弯”攻坚战国土绿化项目</t>
  </si>
  <si>
    <t>银川市、兴庆区、金凤区、灵武市、白芨滩、永宁县、贺兰县、石嘴山市直、惠农区、平罗县、利通区、青铜峡市、盐池县、同心县、红寺堡区、中卫市直、沙坡头区、中宁县、海原县、原州区、彭阳县、隆德县、泾源县等</t>
  </si>
  <si>
    <t>一是完成退化湿地修复0.215万亩、退化草原修复0.5万亩、沙化土地综合治理2.5977万亩、义务植树及管护1项；二是毛乌素沙地综合治理巩固提升0.3万亩、马鞍山林区管护抚育补助0.8万亩全部完成，完成毛乌素河东沙地防沙治沙“两高两新”示范项目0.25万亩、高标准农田防护林建设0.0438万亩、林草锁边植被0.1853万亩、森林资源管护6.917万亩、退化林修复1.239万亩、中幼林抚育6.023万亩、退化草原修复13.116万亩、退化湿地修复2.0591万亩；三是完成建设乔木林3.52万亩、科学绿化及美丽乡村示范点0个、森林治理精准提升1.89万亩、退化林修复0.247万亩、甘城子科学绿化示范点及标准化示范基地0.53万亩、村庄绿化改造提升0.66万平方米+0.2万株、乔木林森林资源管护面积22.533万亩。</t>
  </si>
  <si>
    <t>国家级自然保护区和重点湿地保护与能力提升建设项目（湿地）</t>
  </si>
  <si>
    <t>银川市直、金凤区、永宁县、灵武市、石嘴山市直、惠农区、平罗县、红寺堡区、利通区、同心县、太阳山开发区、原州区、隆德县、西吉县、彭阳县、中卫市直、海原县、宁夏农垦集团公司（镇朔湖）</t>
  </si>
  <si>
    <t>1.完成全区重要湿地巡护管护监测24处，包括：银川市湿地保护中心、银川国家湿地公园（阅海园区）、黄沙古都国家湿地公园、宝湖自治区重要湿地、鹤泉湖、珍珠湖湿地公园、星海湖国家湿地公园、灵武梧桐湖湿地公园、平罗天河湾国家湿地公园、惠农石嘴子滨河湿地公园、惠农迎河湾湿地公园、太阳山国家湿地公园、红寺堡小甜水河自治区重要湿地、吴忠利通区渔光湖、中营堡湖自治区重要湿地、固原市原州区冬至河自治区重要湿地、隆德县渝河自治区重要湿地、彭阳县茹河自治区重要湿地、同心县清水河豫海自治区重要湿地、海原县石峡口自治区重要湿地、西吉震湖自然保护区、中卫香山湖国家湿地公园、镇朔湖国家湿地公园；2.巡护管护面积41.23万亩。</t>
  </si>
  <si>
    <t>自治区财政林业优新树种引种驯化繁育项目</t>
  </si>
  <si>
    <t>银川市、固原市</t>
  </si>
  <si>
    <t>通过项目实施，全年共引进大果沙枣苗木0.6万株:扩繁乒乓球菊11.5万株，开展2.25万株种植试验。</t>
  </si>
  <si>
    <t>退耕还林政策补助专项资金项目</t>
  </si>
  <si>
    <t>各工程县（区）林草局</t>
  </si>
  <si>
    <t>一是完成前一轮退耕还林成果巩固资金兑现3808.8万元，兑现面积190.44万亩；
二是完成新一轮退耕还林第二次补助资金兑现127.18万元，兑现面积1.2718万亩；
三是完成工程管理费226.69元。</t>
  </si>
  <si>
    <t>自治区林木良种补贴项目</t>
  </si>
  <si>
    <t>自治区林木种质资源库和采种基地</t>
  </si>
  <si>
    <t>一是完成975亩种质资源保护库管护，收集沙冬青种质资源6份，开展沙冬青种质资源评价5个。收集保护特色经济林品种3份，开展经济林资源收集保存、品种对比试验1项，繁育良种苗木2万株。开展水曲柳嫁接试验和播种育苗试验各1项，繁育水曲柳苗木5万株，采集水曲柳种子40公斤、良种穗条2万根。
二是完成1200亩采种基地管护，采集沙冬青、毛条种子4250公斤。</t>
  </si>
  <si>
    <t>宁夏林长制综合管理项目</t>
  </si>
  <si>
    <t>各市、县（区）开展林长制宣传工作，充分利用植树节、爱鸟周的等重要节日，开展林长制相关宣传近百场次制作、更新林长公示牌800余块，业务指导29场次4000人次，完成林长制智慧管理平台林长、护林员、监管员信息维护等工作。</t>
  </si>
  <si>
    <t>2024年突发事件应急处置能力提升补助</t>
  </si>
  <si>
    <t>固原市六盘山林业局</t>
  </si>
  <si>
    <t>项目已完成前期筹备工作，进入施工阶段，目前已完成项目总体的40%，2025年将全面竣工，完成验收工作。</t>
  </si>
  <si>
    <t>自然生态保护补偿补助资金</t>
  </si>
  <si>
    <t>一是完成森林管护生态修复项目2项:
二是完成森林管护面积28万亩;
三是完成草原治理面积19.02万亩;目标4:完成管护站基础设施建设、林草湿荒普查2项。</t>
  </si>
  <si>
    <t>2023年度第一批生态保护修复项目</t>
  </si>
  <si>
    <t>大武口区、青铜峡市、同心县、隆德县、泾源县、红寺堡区、西吉县、惠农区、葡萄酒管委会</t>
  </si>
  <si>
    <t>完成生态修复面积2191.14公顷，治理历史遗留废弃矿点113个，366.94公顷；2.消除区域地质灾害隐患，恢复原有地貌与周边环境相协调，有效保护项目区及周边居民生命财产安全，提升水土保持能力，改善项目区周边人居环境。</t>
  </si>
  <si>
    <r>
      <rPr>
        <sz val="14"/>
        <color rgb="FF000000"/>
        <rFont val="宋体"/>
        <charset val="134"/>
      </rPr>
      <t>2024</t>
    </r>
    <r>
      <rPr>
        <sz val="14"/>
        <color indexed="8"/>
        <rFont val="宋体"/>
        <charset val="134"/>
      </rPr>
      <t>年农村生活污水治理以奖代补资金</t>
    </r>
  </si>
  <si>
    <t>全区各市县（区）</t>
  </si>
  <si>
    <t>建设污水处理设施9个，建设污水管网59.05公里，新增污水收集处理能力2480吨/日，受益农户33635户，受益人口123193人，全区农村生活污水治理（管控）率达到39.61%。</t>
  </si>
  <si>
    <t>2024年环境质量和污染物排放总量考核奖补资金</t>
  </si>
  <si>
    <t>2024年，全区PM2.5平均浓度为30.56微克/立方米，在多重不利因素影响下，2024年同比增加了5个优良天、降低了PM10，未出现重污染天。全区水生态环境质量持续保持向好态势，黄河干流宁夏段连续8年保持“Ⅱ类”出境。“十四五”地表水国家考核的20个断面Ⅲ类及以上水质优良比例为95%，劣Ⅴ类比例为0%，达到国家考核目标要求。“十四五”期间全区监测的22条重点排水沟，36个断面水质达到或优于地表水Ⅳ类标准的比例为100 %。</t>
  </si>
  <si>
    <t>2024年度黄河宁夏段干支流及重点入黄排水沟上下游横向生态保护补偿预算</t>
  </si>
  <si>
    <t>2024年，全区水生态环境质量持续保持向好态势，黄河干流宁夏段连续8年保持“Ⅱ类”出境。“十四五”地表水国家考核的20个断面Ⅲ类及以上水质优良比例为95%，劣Ⅴ类比例为0%，达到国家考核目标要求。“十四五”期间全区监测的22条重点排水沟，36个断面水质达到或优于地表水Ⅳ类标准的比例为100 %。13条城市黑臭水体治理完成率达到100%、县级城市黑臭水体保持清零。国家考核的15个城市集中式饮用水源地水质，剔除本底值后达到或优于Ⅲ类的比例为100%，高于国家考核目标47.1个百分点。</t>
  </si>
  <si>
    <t>2024年污染防治专项（第一批）</t>
  </si>
  <si>
    <t>配置的生态环境执法装备有效提升环境执法效能，帮助执法人员快速掌握污染源排污状况，对企业日常环境监管提供科学的决策依据，实现了执法过程中快速、准确取证，实现精准执法、科学执法、规范执法。噪声监测设备精准识别分析气象因素声源、自然声源和超标噪声源，提高噪声自动监测管理水平，改善区域声环境质量，满足为群众提供生活噪声健康指引的需求。</t>
  </si>
  <si>
    <t>2024年污染防治专项（第二批）</t>
  </si>
  <si>
    <t>固原市</t>
  </si>
  <si>
    <t>原州区2023年冬季清洁取暖项目完成率100%，共完成改造面积26.5万平方米；西吉县葫芦河流域水土保持淤地坝改造项目，项目完成率100%，改造改造淤地坝16座，减少水土流失，提高防洪减灾能力；泾源县部分山水林田湖草沙项目建设，项目整体完成率83%。</t>
  </si>
  <si>
    <t>关于下达2024年自治区本级自然灾害救助资金的通知</t>
  </si>
  <si>
    <t>灵武市、石嘴山市、平罗县、吴忠市、红寺堡区、同心县、盐池县、青铜峡市、西吉县、隆德县、泾源县、彭阳县、中卫市、中宁县、海原县</t>
  </si>
  <si>
    <t>1.2024年自治区本级自然灾害救助资金主要用于解决受灾群众灾害应急救助、倒损房屋恢复重建救助和因灾临时生活困难救助等项目支出。救助资金的及时拨付，使每一个受灾群众基本生活都能得到及时有效救助，共救助困难群众9.94万人。
2.对51户因灾倒损房屋群众给予倒损房屋恢复重建救助。</t>
  </si>
  <si>
    <t>关于下达 2024年自治区安全生产标准化建设项目资金的通知</t>
  </si>
  <si>
    <t>盐池县、吴忠市、青铜峡市、中卫市、中宁县、银川市、贺兰县、平罗县</t>
  </si>
  <si>
    <t>严格按照预算法及其实施条例、转移支付管理制度规定以及资金管理办法规定的时限要求，对2023年全区安全生产考核为优秀等次的石嘴山市、吴忠市、固原市、中卫市4个地级市和宁东管委会，及时分解下达考核奖励资金。据跟踪统计，奖励资金主要用于支付宣传培训、督查检查等相关业务经费支出，严格资金使用用途，确保奖励资金按期落实见效，不出问题，不存在资金截留、挤占、挪用问题。有力有效提升了各地安全生产监督管理水平和能力赋能，切实增强了安全生产水平，提升生态环保质量。服务对象投诉率小于5%。</t>
  </si>
  <si>
    <t>关于下达应急救援能力提升项目（事故灾害应急演练） 资金预算指标的通知</t>
  </si>
  <si>
    <t>完成自治区“应急先锋 2024”抗震救灾联合应急演练</t>
  </si>
  <si>
    <t>关于下达2023年度自治区安全生产目标责任奖励资金的通知</t>
  </si>
  <si>
    <t>石嘴山市、吴忠市、固原市、中卫市、宁东管委会</t>
  </si>
  <si>
    <t>粮食高质高效（含大豆玉米带状复合种植）</t>
  </si>
  <si>
    <t>建设小杂粮标准化示范基地41个，示范总面积8.91万亩；开展农作物新品种试验218组（次）；建设农作物新品种展示示范园区18个；主要农作物种子质量监督抽查合格率达到96%以上；建设种子认证基地3个；储备自治区救灾备荒种子30万公斤；建立稻麦原良种繁育基地1个；开展覆膜保墒增粮技术示范32万亩；开展主要粮食作物水肥一体化技术示范0.4万亩；完成大豆玉米带状复合种植36.92万亩。项目的实施明显带动了周边农户种植新品种、应用新技术的积极性，种植技术水平不断提高。企业和农户的满意度达90%。</t>
  </si>
  <si>
    <t>粮油等重点作物绿色高产高效</t>
  </si>
  <si>
    <t>全区2个县（永宁县、彭阳县）</t>
  </si>
  <si>
    <t>创建大豆玉米单产提升整建制推进县1个，重点作物绿色高产高效行动推进县1个，建设绿色高产高效行动万亩片4个，千亩田24个，百亩方24个，累计示范面积6.6万亩，完成目标任务。通过项目实施，玉米、大豆等作物增产增收，绿色高质高效技术到位率提高5%以上，虫害危害损失率控制在5%以内，保障了保障粮食和重要农产品稳定安全供给。项目区农户满意度达到90%。</t>
  </si>
  <si>
    <t>蔬菜产业（含食用菌）</t>
  </si>
  <si>
    <t>建设完成大型蔬菜现代集配中心1.4个，蔬菜绿色标准园30个，新建或提升集约化育苗中心7个，推广秸秆生物反应堆技术6182亩，蚯蚓生物技术3174亩，“三零技术”绿色生产模式2044亩，大型水肥一体化首部设备6套以上和中小型水肥一体化首部设备242套，建设新品种展示园及新品种新技术示范点52个，补贴优质食用菌菌棒269万棒，开展冷凉蔬菜绿色生态技术研究与推广3项。各地严格按照项目实施方案要求推进落实，完成现代集配中心、集约化育苗中心、蔬菜绿色标准园建设等基础示范项目，选育推广优新品种、集成示范集约化育苗、秸秆生物反应堆、蚯蚓生物、滴灌水肥一体化、病虫害绿色防控等绿色轻简化栽培生产技术，带动能力不断提升。项目区群众满意度达到95%。</t>
  </si>
  <si>
    <t>中药材产业</t>
  </si>
  <si>
    <t>全区8个县（区）</t>
  </si>
  <si>
    <t>建设中药材种质资源圃2个；建设中药材标准化示范基地10个，培育6家龙头企业建设中药材产地初加工聚集地；全年发布《宁夏中药材》会刊12期，“中药材信息监测快报”9期，“中药材市场行情价格监测信息”24期，开展“中药材种植实用技术”等培训班3期，培训技术人员160人次，发放《宁夏中药材栽培加工与病虫害防治技术》等培训教材320份。通过项目实施，一产产值达53.82亿元。有效提高了我区中药材产业区域化布局、标准化生产和产业化经营水平。项目区群众满意度达到98%。</t>
  </si>
  <si>
    <t>良种繁育</t>
  </si>
  <si>
    <t>推进建设自治区农业特色产业良种繁育基地13个，足额完成指标。项目验收合格率达到95%以上。项目发挥良种科技支撑作用，有效带动农户每户每年增收1000元左右。提高良种使用率，配套绿色高效技术，农机农艺融合，使病害发生情况明显减轻，促进了良种繁育体系进一步完善。良种繁育企业、农户调查满意度达到90。</t>
  </si>
  <si>
    <t>农业生产救灾</t>
  </si>
  <si>
    <t>全区19个县（区）</t>
  </si>
  <si>
    <t>实施总面积28.92万亩，其中，小麦、水稻、玉米、马铃薯等主要农作物重大病虫害疫情专业化统防统治面积23.29万亩，发放种子、化肥等农业生产物资面积5.63万亩，重发区域病虫疫情得到有效控制，突发农业灾害及时得到有效处置，未出现大面积绝收成灾。通过项目实施，稳定农民粮食生产积极性，保证粮食播种面积稳定。指导服务对象满意度达到91%。</t>
  </si>
  <si>
    <t>牛奶产业</t>
  </si>
  <si>
    <t>全区21个县（区）</t>
  </si>
  <si>
    <t>推广使用性控冻精31万支、性控胚胎6900枚；完成青年牛或成母牛全基因组芯片检测3062头。复种饲用燕麦和小黑麦、间作优质饲草5.4万亩、示范优质饲草新品种新模式500亩。通过项目实施，有效提高了全区奶牛良种繁育、健康养殖、草畜配套水平，区生鲜乳总产量居全国第3位。通过粪肥还田利用，促进了农牧结合、种养循环。服务对象对项目实施满意度达到95%。</t>
  </si>
  <si>
    <t>肉牛产业</t>
  </si>
  <si>
    <t>全区16个县（区）</t>
  </si>
  <si>
    <t>新建肉牛出户入场（园）示范点5个、家庭牧场137个；新建牛肉精深分割加工中心5个；新建区外品牌体验店10个、品牌营销店12个；病死畜禽无害化处理中心正在申请建设用地；培育秦川牛选育场3个、数字化牧场3个。通过项目实施，支持农户发展规模适度、设施配套、自繁自育的家庭牧场，提高了规模化、标准化、机械化生产水平，促进农户增收致富。实施对象对项目实施效果的满意度达到90%。</t>
  </si>
  <si>
    <t>滩羊产业</t>
  </si>
  <si>
    <t>全区14个县（区）</t>
  </si>
  <si>
    <t>建成出户入场示范点7个，智慧牧场3个，培育家庭牧场87个，建成加工营销中心9个，区外品牌营销店11个，开展了滩羊多胎品系培育示范、种质资源保护及优质高效技术研究示范。通过项目实施，加快推进滩羊养殖出户入场，推进规模化经营、标准化生产、产业化发展，形成集聚效应，对产业可持续发展、农民持续增收发挥了重要作用。实施对象对项目实施的效果满意度达到95%。</t>
  </si>
  <si>
    <t>动物保护</t>
  </si>
  <si>
    <t>全区27个县（区）</t>
  </si>
  <si>
    <t>全区共免疫各类畜禽5090.05万头（只、羽），应免密度达到100%；完成3—8月龄肉牛布病免疫16.68万头。完成兽药、兽药残留、饲料、生鲜乳、屠宰环节质量安全监测1167批，采集监测动物源细菌耐药性1410批；组织1082人参加2024年全国执业兽医资格考试宁夏考区考试，培训动物防疫专业技术、兽医师资、畜禽屠宰兽医卫生检验人员401人；完成地方品种种质资源保护，组建静原鸡种群2000羽、西吉驴种群250头。通过项目实施，全区兽药质量和动物产品质量安全显著提升。项目实施满意度达到95%。</t>
  </si>
  <si>
    <t>现代农业高效节水</t>
  </si>
  <si>
    <t>全区15个县（区）</t>
  </si>
  <si>
    <t>项目分两年实施，2024年完成新建和改造提升高效节水农业19.84万亩，完成率62.8%。通过项目实施，项目区农业综合生产能力明显提升，土地集约化经营明显加快，有效带动产业发展，促进项目区农民亩均节本增收500元左右。受益群众满意度达90%。</t>
  </si>
  <si>
    <t>耕地建设与利用-盐碱地试点</t>
  </si>
  <si>
    <t>全区3个县（区）（大武口区、红寺堡区、利通区）</t>
  </si>
  <si>
    <t>大武口区盐碱地治理5000亩，截至目前完成92%的建设任务；红寺堡区试点面积2050亩，已全部完成；利通区治理面积3135亩，已全部完成。项目区验收合格率≥95%。项目建成后，粮食增产50-150Kg/亩，预计亩均增收100-300元/亩，促进当地农民增收；降低土壤盐渍化水平，预计耕地质量等级提升0.05。群众满意度达到90%。</t>
  </si>
  <si>
    <t>国际农业发展基金贷款优势特色产业发展示范</t>
  </si>
  <si>
    <t>全区5个县（区）</t>
  </si>
  <si>
    <t>完成土地整治与改善855公顷，新建混凝土路15.73公里，新建砂石路89公里，建设温室大棚18832平方米，增施有机肥4200吨，开展项目培训4060人次。截至2024年12月，项目建设任务完成率88%。通过项目实施，项目区2024年度农户人均收入为2.8万元，提高了项目区耕地质量、种植条件与土地产出水平、受益农户种植水平，逐步减轻项目区域农业面源污染。项目参与农户满意度达到97.4%。</t>
  </si>
  <si>
    <t>农产品加工（含预制菜）</t>
  </si>
  <si>
    <t>全区6个县（区）</t>
  </si>
  <si>
    <t>全区改造提升预制菜产业园1个，建立区域预制菜冷链、仓储物流信息网络平台1个，支持31家农产品加工（含预制菜）企业装备改造升级，组织农产品加工（含预制菜）企业参加区内外农产品展销推介活动4次，全年开展农产品加工企业经济运行态势监测4次。通过实施项目，农产品加工企业营业收入明显增加，农产品加工产能持续提升。服务对象满意度达到95%。</t>
  </si>
  <si>
    <t>农业多功能拓展</t>
  </si>
  <si>
    <t>全区10个县（区）</t>
  </si>
  <si>
    <t>完成24家休闲农庄改造提升，举办5场休闲农业宣传推介系列活动，开展5场休闲农业安全生产培训及突发事故应急演练，修订完善休闲农业地方标准1部，开展休闲农业统计监测6次，线上宣传推介10次，完善“一庄一码”1次，举办1届宁夏农村创业创新大赛，开展5次乡村产业项目指导与验收。全区休闲农庄基础设施明显改善，休闲农业知名度和影响力显著提升，休闲农业安全生产工作平稳有序，农村创业创新环境逐步优化。服务对象满意度达到95%。</t>
  </si>
  <si>
    <t>预制菜贷款贴息</t>
  </si>
  <si>
    <t>全区13个县（区）</t>
  </si>
  <si>
    <t>超额完成社会资本撬动目标，实际带动社会投资2.1亿元（目标≥1.5亿元）。为符合条件的29个预制菜产业经营主体提供贷款贴息，有效降低了经营主体融资成本。激励新型农业经营主体持续发挥带动作用，稳步发展预制菜产业，延伸产业价值链，促进农业产业发展，增加农民收入。服务对象满意度达到85%。</t>
  </si>
  <si>
    <t>自治区现代农业产业园</t>
  </si>
  <si>
    <t>全区3个县（区）（永宁县、隆德县、同心县）</t>
  </si>
  <si>
    <t>永宁县实际完成胜利乡胜利村设施温棚园区翻建等5大类5个项目；隆德县实施隆德县动物疫病预防与控制体系基础设施建设改造提升项目等3大类4个项目；同心县完成科技创新与示范工程等2大类3个项目。通过项目实施，农民利益联结机制逐步完善；品牌影响力、品牌知名度提升；现代农业一二三产业融合发展；推动了当地农业产业持续、健康发展。受益群众满意度为91%。</t>
  </si>
  <si>
    <t>设施农业贷款贴息结算</t>
  </si>
  <si>
    <t>全区18个县（市、区）</t>
  </si>
  <si>
    <t>超额完成社会资本撬动目标，实际带动社会投资55.8亿元（目标≥50亿元），农民增收率达到12%（目标≥10%）；为符合条件的85个设施农业项目提供贷款贴息，有效降低了经营主体融资成本；促进了设施农业固定资产投资，提升了农业综合生产能力。受益主体满意度达到90%。</t>
  </si>
  <si>
    <t>现代设施农业创新引领区及引领基地</t>
  </si>
  <si>
    <t>全区5个县（市、区）</t>
  </si>
  <si>
    <t>在全区重点打造全国现代设施农业创新引领区1个、引领主体4个，通过项目实施，创新引领区现代设施农业装备不断升级优化，设施农业劳动生产率、土地产出率和资源利用率不断提高，产业发展质量效益和竞争力进一步增强，带动设施农业生产的农民持续增收。服务对象满意度达到90%。</t>
  </si>
  <si>
    <t>农产品品牌及市场流通建设</t>
  </si>
  <si>
    <t>建成国家地理标志农产品宁夏展区并成功举办推介活动，完成中国农民丰收节1场，完成全国知名经销商走进宁夏活动1场，完成“乡味宁夏”微信公众号运营维护工作1项。通过项目实施，进一步提高我区特色农产品品牌溢价能力和综合竞争力，带动我区农业产业效益不断提升。项目实施满意度达到90%。</t>
  </si>
  <si>
    <t>农业面源污染防治</t>
  </si>
  <si>
    <t>全区22个县（市、区）</t>
  </si>
  <si>
    <t>完成农产品与土壤协同监测点位数336个，创建面源污染监测及面源污染治理修复技术示范区2个，布设黄河流域典型农田面源污染监测断面75个，建立有机肥施用与化肥减量化示范区40个，改造无烟智能集成暖炕336铺，农用残膜回收达90%，农药包装废弃物回收率达94%。残膜回收水平、农产品质量安全水平和农业资源环境和农村生活环境不断提升，促进农业绿色发展。农户满意率达90%。</t>
  </si>
  <si>
    <t>乡村振兴考核奖励、一村一年一事</t>
  </si>
  <si>
    <t>完成县（市、区）设立实施乡村振兴战略先进集体奖3项（一等奖2个、二等奖5个、三等奖5个），完成县（市、区）设立实施乡村振兴战略进位奖1项（综合考评进位三个名次（含三个）以上），完成“一村一年一事”行动奖补，共奖补绩效考评优秀的400个行政村。通过项目实施表彰先进，树立典型，激发干劲，持续抓好“三农”领域重点工作，推动形成农业农村发展良好氛围。乡村振兴战略综合考评各县区认可满意度达到90%。</t>
  </si>
  <si>
    <t>农业机械化提升(含农机购置补贴、国债配套)</t>
  </si>
  <si>
    <t>全区新增拖拉机、联合收割机等各类农业机械装备2.75万台，同比增长0.2%，农机装备总动力达到683万千瓦，同比增长1.5%。完成农机购置补贴机具数2593台（套），农机购置补贴受益农户2229户；完成农机报废补贴机具数263台（套），农机报废补贴受益农户213户，主要农作物耕种收综合机械化率达到84%。通过实施，进一步优化农机具配置结构，提升农机使用效率，保障农机安全生产。农户和农机服务组织满意度达到95%。</t>
  </si>
  <si>
    <t>农产品质量安全监管</t>
  </si>
  <si>
    <t>2024年，全区开展农产品质量安全监测13500批次，完成率104%，农产品质量安全监测合格率达98.7%，高于目标0.7个百分点；完成“瘦肉精”快速检测101760批次，完成率254.4%；完成绿色优质认证农产品抽检150批次，完成率100%；完成农药、化肥抽检109个，完成率121.1%；制修订农业地方标准37项，完成率185%；建设优质农产品生产基地15个，完成率150%；实施地理标志农产品保护6个，完成率100%。通过项目实施，我区农产品质量安全水平持续提升，项目实施满意度达到95%。</t>
  </si>
  <si>
    <t>农村改革及统计监测</t>
  </si>
  <si>
    <t>完成2县2乡镇农村土地第二轮承包到期后再延长30年试点、1市1县农村产权流转交易规范化试点、1县开展农村宅基地两项改革试点、5县（区）农村集体产权制度改革成果巩固提升试点、1县乡村三级智慧农业服务平台试点、农经统计12项监测。通过项目实施，农村基本经营制度进一步巩固和完善，农村集体产权制度改革成果不断巩固。服务对象满意度达到90%。</t>
  </si>
  <si>
    <t>适水产业</t>
  </si>
  <si>
    <t>全区13个县（市、区）</t>
  </si>
  <si>
    <t>完成国家级水产健康养殖和生态养殖示范区6个，国家级绿色健康养殖技术推广“五大行动”骨干基地8个。持续促进水产养殖用药减量，项目区化肥、农药减少率大于5%，完成率100%。项目有力推动了名优养殖品种规模化发展，促进了产业提质增效；加强品牌宣传推介，提高市场认知度和竞争力；改善了养殖基地生态环境，助力新农村建设。服务对象满意度达到90%。</t>
  </si>
  <si>
    <t>农业综合执法体系建设</t>
  </si>
  <si>
    <t>全区24个市、县（区）</t>
  </si>
  <si>
    <t>支持24个市、县（区）农业综合执法部门开展执法规范化示范建设，配备农业综合执法基本装备，培育农村学法用法示范户村均达4户，建设农村法治宣传教育基地58个。通过项目实施，执法装备进一步保障，执法人员素质普遍提高、执法制度机制更加完善、执法办案能力明显增强、执法保障措施基本落实。社会公众对农业综合执法满意度达到95%。</t>
  </si>
  <si>
    <t>厕所革命</t>
  </si>
  <si>
    <t>全区完成农村卫生厕所改造1.35万户，农村卫生厕所普及率达到69%，普及率稳步提升。全区改厕合格率达到98%，农村卫生厕所任务率和普及率均全部完成。通过项目实施，显著改善了农民群众的生产生活环境，提高了村民素质，改善生活习惯，健康水平有效提高，幸福感、获得感不断增强。农户满意度达到97%。</t>
  </si>
  <si>
    <t>2024年葡萄酒产业发展项目</t>
  </si>
  <si>
    <t>银川市、金凤区、西夏区、贺兰县、永宁县、青铜峡市、红寺堡区、中宁县、沙坡头区、大武口区、惠农区。</t>
  </si>
  <si>
    <t>一是完成对2022年新建酿酒葡萄基地21748亩第一次补助的追加和扣减，第二次补助资金的下达，完成对2023年新建酿酒葡萄基地5458亩第一次补助资金的下达，已执行1334.63万元；完成对2023年优质葡萄园2100亩的奖补，已执行104.3万元。
二是完成获得国内外大金奖15项的奖励，已执行75万元。
三是完成2023年17909亩酿酒葡萄基地冬季挂枝项目补助，已执行176.64万元。
四是完成对2024年产区规上企业销售奖补，已执行1216万元。
五是完成对产区酒庄（企业）2024年贷款贴息补助，已执行724.43万元。
六是完成银川市等3个市、县（区）激励机制考核奖补，已执行269.3万元。全年预算3955.13万元，截至自评日，预算执行3900.3万元，执行率达98.6%。</t>
  </si>
  <si>
    <t>防汛岁修</t>
  </si>
  <si>
    <t>银川市、灵武市、石嘴山市、吴忠市、青铜峡市、红寺堡区、固原市、西吉县、海原县</t>
  </si>
  <si>
    <t>对9个县区44处水毁防洪工程进行修复，发挥防洪工程效益，提升水旱灾害防御能力，保障人民群众生命财产安全。受益群众满意度达到95%。</t>
  </si>
  <si>
    <t>水土保持综合治理项目</t>
  </si>
  <si>
    <t>灵武市、石嘴山市、盐池县、同心县、固原市、西吉县、隆德县、彭阳县、泾源县、沙坡头区、中宁县、海原县</t>
  </si>
  <si>
    <t>对水土保持目标责任考核优秀的8个市、县（区）给予资金奖励，对10个县（区）的淤地坝维修养护给予补助，对1条清洁小流域治理工程给予补助。目前灵武市、盐池县、同心县等6各单位已按照目标完成任务，沙坡头区、中宁县、石嘴山市、泾源县、海原县项目正在推进中，根据实施进展情况进行资金拨付。通过实施水土流失综合治理项目，水土流失得到有效治理，水土流失状况持续改善，水土保持管理效能进一步提升。受益群众满意度90%。</t>
  </si>
  <si>
    <t>小型水库除险加固奖补资金</t>
  </si>
  <si>
    <t>西吉县、原州区、彭阳县</t>
  </si>
  <si>
    <t>根据有除险加固任务的县（区）的绩效考核结果，给予西吉县、原州区、彭阳县奖补资金,资金用于小型水库除险加固，西吉县和彭阳县已工，原州区正在推进。实施小型水库除险加固工程后，能够消除安全隐患，增强水库对洪水的调蓄能力，减轻库区下游的洪水灾害威胁。受益群众满意度90%。</t>
  </si>
  <si>
    <t>河湖长制助推先行区建设激励资金</t>
  </si>
  <si>
    <t>银川市、金凤区、惠农区、利通区、盐池县、隆德县、西吉县</t>
  </si>
  <si>
    <t>对7个市县（区）给予激励资金支持。金凤区、惠农区、利通区、隆德县、西吉县已完成相关任务，银川市、盐池县正在按照计划推进中。激励资金用于幸福河湖建设，持续改善生态环境，助推黄河流域生态保护和高质量发展先行区建设，奋力推进美丽新宁夏建设。受益群众满意度92%。</t>
  </si>
  <si>
    <t>节水型社会建设专项资金</t>
  </si>
  <si>
    <t>完成隆德县2024年雨水集蓄利用试点项目建设评估报告。通过专业的项目评估，能够对比项目的实际完成情况与批复目标的差距，从项目经济合理性、环境影响、可持续等方面进行全面深入的分析，为项目决策提供科学依据，促进雨水资源化利用。受益群众满意度92%。</t>
  </si>
  <si>
    <t>自治区水资源保护和利用项目</t>
  </si>
  <si>
    <t>银川市、惠农区、利通区、盐池县、隆德县、海原县、宁东管委会</t>
  </si>
  <si>
    <t>支持银川市等7个市县开展“四水四定”试点工作。目前利通区、盐池县、宁东管委会已按照既定目标完成任务，银川市、惠农区、隆德县、海原县正在按照计划推进。资金主要用于试点市县落实“四水四定”重点工作任务、项目资金补助，以及推进农业水价综合改革等方面。通过支持开展“四水四定”试点工作，充分发挥试点的引领示范作用。受益群众满意度90%。</t>
  </si>
  <si>
    <t>“三留守”关爱行动督导员</t>
  </si>
  <si>
    <t>全区各市县</t>
  </si>
  <si>
    <t>按照1个行政村配备1名关爱督导员标准，配备2199名关爱督导员辐射2217个行政村，通过定期对兜底保障对象及重点关注儿童开展走访核查和家庭探访并建立工作台账，及时开展困境儿童、流动儿童、留守儿童及其家庭政策宣传、安全和心理健康教育以及关心关爱服务，有效落实散居孤儿、事实无人抚养儿童兜底保障政策，切实维护广大困境儿童合法权益。</t>
  </si>
  <si>
    <t>困难残疾人生活补贴和重度残疾人护理补贴项目</t>
  </si>
  <si>
    <t>2024年发放困难残疾人生活补贴1340432人次，发放重度残疾人护理补贴1197111人次，共保障残疾253万余人次。通过残疾人两项补贴资金的发放，提高了残疾人的经济收入，帮助改善了残疾人生活及护理水平，体现了党和国家对残疾 人弱势群体的关怀，确保我区残疾人生活水平与全区经济发展速度、居民收水平基本同步实现，同时也得到广大残疾人和社会的高度认同，体现社会对残疾人关爱和尊重，增强残疾人社会参与感和自信心，促进社会和谐稳定。</t>
  </si>
  <si>
    <t>困难群众救助工作经费</t>
  </si>
  <si>
    <t>支持开展城乡低保、特困人员救助供养、临时救助、困境儿童和流浪乞讨人员救助管理等工作，提高社会救助执行力，开展社会救助领域创新试点，提升社会救助综合效益，确保救助工作有效落实。</t>
  </si>
  <si>
    <t>养老服务事业专项资金(民办养老机构一次性床位补助)</t>
  </si>
  <si>
    <t>2023年补助普通型床位174张，护理型床位14张，通过实施民办养老机构一次性床位补助项目，进一步鼓励和支持企业等社会力量参与提供养老服务，提升民办养老机构整体水平，促进我区养老服务业的发展。</t>
  </si>
  <si>
    <t>高龄老年人基本生活津贴项目</t>
  </si>
  <si>
    <t>进一步健全完善高龄津贴制度，将高龄津贴由低收入老年人拓展至全体高龄老年人，高龄津贴实现高龄人群全覆盖，并首批推行“一卡通”模式，持续提高老年人获得感。2024年为8.59万高龄老人按月发放工龄津贴，对解决高龄老人基本生活问题、提高高龄老人生活质量具有重要意义。</t>
  </si>
  <si>
    <t>婚俗改革项目</t>
  </si>
  <si>
    <t>金凤区、西夏区、
灵武市、平罗县、
盐池县、青铜峡市、
中宁县、彭阳县</t>
  </si>
  <si>
    <t>婚俗改革稳步提升，不断推进移风易俗和家庭家教家风建设。遏制不良婚俗习惯，营造良好婚俗社会风气，打造婚俗文化方面正确价值观。</t>
  </si>
  <si>
    <t>未成年人保护中心补助项目</t>
  </si>
  <si>
    <t>永宁县、灵武市、
红寺堡区、盐池县</t>
  </si>
  <si>
    <t>通过提升改造，使未成年人救助保护中心的功能更加成熟、设施更加完善、机制更加健全、队伍专业、服务更加规范的基层未成年人保护服务的前沿阵地，不断满足未成年人身心健康、权益保护等方面的需要。</t>
  </si>
  <si>
    <t>强化妇幼健康服务体系项目</t>
  </si>
  <si>
    <t>提高婚前医学检查率、新生儿疾病筛查率，稳步控制出生缺陷发生率，出生缺陷得到有效干预，人口素质显著提升。完成72292例城乡新生儿多种先天性代谢性疾病免费筛查和听力免费筛查，72176例城乡新生儿耳聋基因免费筛查，5.1万例产前筛查；为城乡2.13万对婚检对象免费开展婚前医学检查。全区新生儿多种遗传代谢病筛查率达99.63%；新生儿听力筛查率达98.11%；新生儿耳聋基因筛查率达99.47%。产前筛查率达到95.09%，婚前医学检查率达到81.74%。项目地区妇女儿童健康水平显著提升，妇幼健康各项指标均达到指标要求。</t>
  </si>
  <si>
    <t>已在全区22个县（市、区）建立低龄女性生育力保护干预体系，顺利开展了“健康教育师资培训工作”和“女性流产术关爱工作 ”。了解掌握了影响我区低龄女性生育力基本情况、影响因素，并对目标人群开展精准干预。</t>
  </si>
  <si>
    <t>目前2024年度卫生健康科研项目34项（包含重点攻关项目8项、自主创新项目26项）、适宜技术推广项目12项均已开展，项目正在进行中。</t>
  </si>
  <si>
    <t>-</t>
  </si>
  <si>
    <t>科研项目尚未结题，正在进行中，需待结题后对项目实施绩效情况进行具体评分。</t>
  </si>
  <si>
    <t>县乡复合型骨干人才提质项目总培训人数287人，考核合格人数为280人，合格率97.56%。其中包含骨干人员专项培训、急救能力提升培训、新招聘大学生乡村医生岗前培训班、乡村医生能力拓展培训班、已在岗新入编大学生乡村医生能力提升班共5期。
乡村医务人员服务能力倍增项目总培训人数9876，参加线上理论考核7725人，考核合格率97%（7493人）。各地（市）卫健委组织对参加培训学员进行线下技能考核，参加考核7505人、考核合格率99%（7530人）</t>
  </si>
  <si>
    <t>全年计划举办培训班13期，实际完成11期，完成率84.61%。覆盖全区100%的市县单位共培训学员1469人次。</t>
  </si>
  <si>
    <t>截至2024年底，全区达到“优质服务基层行”国家服务能力推荐标准的基层医疗卫生机构达到88家，较2023年增加了19家，占比达到34.6%；达到国家服务能力标准以上的基层医疗卫生机构达到235家，较2023年增加了43家，占比达到92.5%。 据初步统计，全区2024年基层医疗卫生机构诊疗人次数达到2666.93万人次，占全区总诊疗人次的比例达到46.97%，较2023年增加17.37%（2023年为2272.17万人次）。各类城市医院专家下乡镇、进社区坐诊看病，使城乡居民在家门口就能享受到大医院专家的服务，有效减轻了群众的就医负担，基层群众对基层卫生的满意度不断提升。</t>
  </si>
  <si>
    <t>基本公共卫生服务项目</t>
  </si>
  <si>
    <t>年度项目8项工作指标全部完成，基本公共卫生服务项目绩效评价覆盖项目单位比例达到100%，各级基本公共卫生服务项目培训累计覆盖基层医疗卫生机构比例达到100%，各地满意度调查工作有序开展，基层基本公共卫生服务能力不断提升，国家下达的基本公共卫生服务项目各项指标较好完成。</t>
  </si>
  <si>
    <t>“一老一小”服务体系建设项目</t>
  </si>
  <si>
    <t>老龄事业发展和老年健康水平得到提高，医养结合能力有效提升，工作人员队伍不断壮大，机构医养结合服务能力不断增强，老年护理服务的整体质量和水平明显提升。</t>
  </si>
  <si>
    <t>认定自治区优质服务托育机构16家，核拨补助资金179.8万元，充分发挥试点带动效应，促进托育机构标准化、规范化建设，提升托育服务质量，更好地满足人民群众托育服务需求。</t>
  </si>
  <si>
    <t>京宁医疗卫生精准帮扶合作项目</t>
  </si>
  <si>
    <t>受帮扶医院“诊疗能力、人才素质、管理水平、综合实力、群众满意度”有效提升。特别是5家国家乡村振兴重点帮扶县人民医院，总诊疗人次2021年至2024年分别比上年增长3.4%、15.8%、6.2%，门急诊人次同比增长-1.1%、22.6%、6%。2024年度，出院患者微创手术占比44.16%，2021年至2024年分别比上年增长21.77%、0.24%、2.96%。三、四级手术占比54.77%，2021年至2024年分别比上年增长4.4%、16.43%、5.3%。2024年向上级医院转诊1233人次，比2021年减少428人次。</t>
  </si>
  <si>
    <t>计划生育服务</t>
  </si>
  <si>
    <t>完成生育关怀行动年度目标，推动暖心家园建设、暖心行动、婴幼儿照护服务、家庭健康促进行动、生殖健康行动在全区全面开展。完成婴幼儿照护服务项目培训暨经验交流培训、举办家庭健康指导员、青春健康师资培训、网上计生协工作培训班，加强基层协会工作人员能力培养。
加强生育关怀服务宣传工作，完成生育养育成本调查研究工作。</t>
  </si>
  <si>
    <t>完善重大疾病防治体系项目</t>
  </si>
  <si>
    <t>依据结核病防治项目绩效目标相关要求有序开展工作，达到绩效目标要求，项目管理规范，取得了预期效果。宁夏结核病防治所组织结核病防治相关专家开展了技术指导、督导检查工作，以问题为导向，组织开展培训和指导以督查促整改。以“3.24世界防治结核病日”宣传活动为契机，加大结核病健康教育宣传力度，提高结核病防治知识知晓率，加强全区结核病诊疗防治质控；2、开展我区实施“三位一体”综合防治服务模式，落实“医保先行、政府兜底、分级负担”的多渠道筹资政策，耐多药肺结核患者诊疗费用自付比例不高于10%，减轻耐多药肺结核患者经济负担，全面推广使用分子生物学检测技术，提高耐多药肺结核患者发现率，加强结核病患者诊疗服务，规范结核病患者治疗和管理；3、免费对高等教育及高中阶段入学新生开展结核病健康筛查和潜伏感染者预防性干预，全区高等学校及高中阶段入校新生结核病筛查完成率为99.20%。多措并举，切实提高我区结核病防治项目工作质量，有效降低结核病疫情。2024年各市、县（区）电话随访调查肺结核患者满意度为86.67%。</t>
  </si>
  <si>
    <t>全区进一步完善重大慢性病机会性筛查工作领导协调机制，并结合本地实际，加强资源整合，逐级开展人员培训，医务人员对重大慢性病高危人群的识别意识与干预管理能力不断增强。本年度共完成心血管病、脑卒中、高血压、糖尿病等10种重大慢性病机会性筛查12.3万人，筛查任务完成率为123.3%；随访管理高危人群及患者25.6万人，随访管理任务完成率为102.6%。</t>
  </si>
  <si>
    <t>全区布病高危人群筛查任务完成率&gt;100%；健康教育与行为干预任务完成率&gt;100%；新发病例首诊确诊率达到90%，病例24小时报告率达到100%，病例建档管理率达到98%。项目高危人群筛查及健康教育与行为干预均超额完成工作任务，病例管理越来越规范，群众满意度调查显示满意度为98%以上，提高了全区布病防治水平，更好服务全区人民群众。</t>
  </si>
  <si>
    <t>通过老年健康“四项行动”，有效掌握了老年口腔、营养、心理健康、“痴呆”防治方面的健康需求，进一步增强老年人健康管理意识；通过项目办技术培训，基层医疗卫生机构工作人员服务能力进一步提升。项目资金使用率达到90%以上；各项行动计划的完成及时率达到100%；老年人对健康服务质量的满意度达到80%以上；参与项目的专业人员培训合格率达到90%以上。形成一套可复制、可推广的老年健康服务模式。</t>
  </si>
  <si>
    <t>深化医药卫生体制改革项目</t>
  </si>
  <si>
    <t>持续推进质控中心建设和室间质评工作，对指控中心进行了调整规范，取消了4各质控中心；各质控中心加强行业规范标准的制定，平均制定标准1各；加强了全区性业务培训和专业指控指导，平均开展业务培训1次，质控督导2次以上；全面推进室间质评工作，全区检查结果互认项目从17项增加到了79项，医疗机构从58家增加到了64家。通过质控工作，各专业医疗质量明显提升，特别是检验结果互认深入推进，二级以上医疗机构和社会公众对质控工作的满意度进一步提升。</t>
  </si>
  <si>
    <t>2024年医疗保健工作任务、医疗保健服务时间、医疗保障医护人员到位率均等均完成，硬件设施设备的投入和对人员的培训，有效提升了医疗保健服务能力和环境，医护人员和干部保健工作人员服务水平也有所提高，5家医院在完成医疗保健工作过程中，总结经验，相互交流，对推动宁夏干部保健事业的发展提供了帮助。</t>
  </si>
  <si>
    <t>实施健康水平提升行动项目</t>
  </si>
  <si>
    <t>通过开展年度健康健康宁夏建设考核，统筹健康水平提升行动，扎实推进健康宁夏专项行动，主要健康指标进一步改善，促进了以治病为中心向以健康为中心转变，进一步提升了全区居民健康素养水平。2024年度，我区婴儿死亡率为2.28‰，人均预期寿命达到77.4岁（2023年），人均体育场地面积达到3.39平方米。地级及以上城市空气质量优良天数比率达到80%、对生活垃圾进行处理的行政村比例达到99.9%，居民健康素养水平提高到31.92%。全区居民对健康服务满意度有所提升。</t>
  </si>
  <si>
    <t>组织全区开展全民营养周宣传活动，普及营养健康知识；完成了200名营养指导员的培训，其中培训考核合格的营养指导员180名；组织开展了居民健康知识知晓率调查。全区建立以自治区为主体、市为骨干、县为基础的食品安全风险监测网络，严格按照监测方案的进度要求进行样品采集和检测。要求数据录入、上报、审核、分析由专人负责，对监测数据及时审核并定期复审。各监测单位内部相关科室工作人员细化职责分工、积极配合，使样品采集和检验、信息结果录入、监测数据上报、质量控制等工作得到有序开展。累计举办食品安全标准宣贯培训班10期，培训700余人次；收集问卷1855份，归纳整理有效意见114条，意见有效率6.15%；召开跟踪评价论证会2期，审核分析、采纳合理化意见建议3条；实地走访食品生产企业132家，悬挂宣传横幅23条，发放宣传资料和物品2000余份，咨询群众400余人次。</t>
  </si>
  <si>
    <t>完善多渠道监测预警和应急处置体系项目</t>
  </si>
  <si>
    <t>通过项目支持，应急医疗队伍统一化建设、急救科普基地建设、应急演练和应急救援练兵等工作全面实施，增强了急救培训的体验感，提高了公众急救意识和急救技能，公众急救普及率进一步提升，院前急救专业技术人员急救培训考核更加规范，救援能力显著提高，全方位提升突发事件医疗应急水平，切实提升突发事件紧急医学救援能力和水平，不断提高医疗应急处置能力。</t>
  </si>
  <si>
    <t>残疾人康复与管理项目</t>
  </si>
  <si>
    <t>通过实施精准康复服务行动，有需求的7岁以上残疾儿童和成年残疾人得到康复服务的比例达到100%，其中：为6.82万名持证残疾人提供了基本康复服务，其中为1.97万名有需求的残疾人配置了辅助器具。通过项目的实施努力改善受助残疾人功能状况，提高残疾人生活自理和社会参与能力。实施0-6岁残疾儿童提供康复救助项目，为4027名0-6岁残疾儿童提供了康复救助服务，为14名儿童安装了人工耳蜗，为81名儿童验配助听器135台。通过系统地康复训练，提高了残疾儿童生活自理、社会适应和学习能力，为其将来入学、融入社会创造了条件。为86名试点地区小龄残疾儿童及其家庭提供家长培训、亲子同训、家庭环境评估与康复指导等早期干预服务。</t>
  </si>
  <si>
    <t>残疾人社会保障服务与管理项目</t>
  </si>
  <si>
    <t>为全区9155名智力、精神和重度肢体等有托养服务的残疾人提供日间照料、居家（邻里）照护、机构内托养等服务；各级残联共打造残疾人之家129所，进一步完善了基层残疾人关爱服务体系；为305名残疾学生提供助学资助，培养熟练掌握国家通用手语和国家通用盲文的师资和骨干636人，为11.42万名就业年龄段残疾人提供意外伤害保险支持。受助残疾人对服务工作满意度达到85%以上，通过各类助残项目实施进一步解决残疾人现实困难，减轻残疾人家庭经济负担，提升就业、入学等能力。</t>
  </si>
  <si>
    <t>残疾人权益保障与综合服务项目</t>
  </si>
  <si>
    <t>在全区开展持证残疾人基本状况信息采集，共完成持证残疾人信息采集216240人，其中入户采集212976人、电话采集3264人，入户率98.49%，移动终端采集率99.88%；完成2865个村（社区）残疾人服务和工作情况信息采集；更新完善3054名残疾人专职委员信息，完成1200户残疾人家庭收入状况抽样调查。精准掌握全区持证残疾人基本服务状况和需求信息，全面掌握残疾人分布及未办证等情况，为残疾人精准服务提供科学依据。</t>
  </si>
  <si>
    <t>部分市、县（区）</t>
  </si>
  <si>
    <t>围绕备战参加2025年全国残特奥运动会、筹备2026年第二届全区残特奥运动会，组织开展全区残疾人运动员选拔、全区残疾人运动员选拔测试赛，联合教育厅、邀请国家队各项目主教练开展全区青少年残疾人运动员苗子选拔工作，累计选拔运动员苗子147名。指导各市成功打造残疾人体育训练基地4个；累计派出108名运动员参与全国赛事活动16次，累计获得奖牌49枚。利用冰雪运动季、特奥日、健身周等时机举办各类活动超过180场次，参与残疾人超过1.8万人次。在全区15个县（区）组织实施“康复体育进家庭”项目，惠及1500户残疾人家庭。</t>
  </si>
  <si>
    <t>四大基层服务计划</t>
  </si>
  <si>
    <t>保障2022年1-8月1497人次、2023年1890人次四大基层服务计划开展，招募2024年9-12月应届高校毕业生946人参加四大基层服务计划，高校毕业生实现就业4333人，资金到付率100%，有效缓解了就业压力，基层服务工作质量稳步提升，毕业生“慢就业、缓就业、不就业”的突出问题得到有效缓解。高校毕业生满意度95%以上。</t>
  </si>
  <si>
    <t>红十字事业发展补助资金</t>
  </si>
  <si>
    <t>五市红十字会以及兴庆区、金凤区、贺兰县、灵武市、大武口区、惠农区、利通区、同心县、青铜峡市、红寺堡区、原州区、西吉县、中宁县、海原县红十字会</t>
  </si>
  <si>
    <t>应急救护培训项目：1.根据中国红十字会总会“救在身边·应急救护服务平台”查询显示全区应急救护培训完成总人数为39219人，完成率约为130％。
援建红十字救护站：2.援建15个红十字救护站，各相关市、县（区）红十字会按照以往项目实施情况，根据基层参考项目实施方案集合基层实际需求报送的急救设施设备清单采购建设经费1.5万元，可基本满足基层服务点日常工作需求，服务基层群众。</t>
  </si>
  <si>
    <t>自治区红十字会</t>
  </si>
  <si>
    <t>博爱家园助力乡村振兴</t>
  </si>
  <si>
    <t>泾源县红十字会</t>
  </si>
  <si>
    <t>泾源县红十字会按照我会下发的实施方案指导内容，结合基层需求评估活动报告，制定了详细的项目计划书，并按照项目计划书完成了产业融合发展、生态宜居建设、乡风文明提升等内容。设立一个博爱家园助力乡村振兴项目。</t>
  </si>
  <si>
    <t>自主就业退役士兵就业创业资金</t>
  </si>
  <si>
    <t>有关市县（区）</t>
  </si>
  <si>
    <t>全年共培训退役士兵3015人次，其中适应性培训2232人，职业技能培训（含创业培训）837人，举办退役军人专场招聘会及直播带岗6场，签约吸纳退役军人企业数量93家。2024年自治区财政下达自主就业退役士兵就业创业资金500万元。资金足额拨付率和下拨率均达到100％，2024年年底前对新接收的自主就业退役士兵和有意愿参加培训的退役士兵进行了培训。通过培训，切实提高退役士兵就业能力，解决退役士兵就业难问题，帮助退役士兵实现就业，维护社会稳定。参加培训的退役士兵满意度达到90％，满意度较高。</t>
  </si>
  <si>
    <t>退役军人创业孵化基地奖补资金</t>
  </si>
  <si>
    <t>全年共为符合条件的1家自治区级退役军人创业孵化基地发放奖补资金，共计50万元。评定自治区级退役军人创业孵化基地奖补资金支付率达到100％，及时拨付率达到100%。通过奖补资金的发放，扶持退役军人创业就业，增加经济收入，为创业者提供更便捷、更高效、更有温度的创业服务，为退役军人提供就业岗位，辐射带动社会人员就业，带动退役军人增收，维护社会和谐稳定。</t>
  </si>
  <si>
    <t>退役军人服务中心（站）规范化建设补助经费</t>
  </si>
  <si>
    <t>所有市县（区）</t>
  </si>
  <si>
    <t>本年度依据自治区效能目标管理考核中我厅对各市、县（区）考核情况，按照赋分档位发放项目资金671.5万元，促使基层进一步发挥职能作用、凸显亮点特色工作，夯实服务体系建设，提升基层服务保障质效，退役军人对符合条件退役军人服务中心（站）服务满意度达到90%，满意度较高。</t>
  </si>
  <si>
    <t>优抚事业单位补助资金</t>
  </si>
  <si>
    <t>自治区优抚事业单位补助资金1000万元用于3个县级烈士纪念设施、1个零散烈士纪念设施的维修改造、展陈布展。经费足额拨付率达到100％，并严格按照烈士纪念设施整修保护规定及项目工程相关规定标准执行。通过对英雄烈士纪念设施改造提质增效，从根本上改善烈士纪念设施整体面貌，大力提升英雄纪念设施爱国主义教育基地的作用，深入营造全社会崇尚英烈、学习英烈、捍卫英烈的浓厚社会氛围。</t>
  </si>
  <si>
    <t>2024年我区坚持以习近平新时代中国特色社会主义思想为指导，全面贯彻落实党的二十届三中全会精神，贯彻党中央、国务院和自治区党委、政府健全保障和改善民生要求，扎实推进中国特色社会保障体系建设，全面落实保发放、稳待遇各项关键任务，采取有力措施持续提升社保基金使用效益，着力推动社会保险事业高质量发展。2024年度宁夏企业职工基本养老保险、机关事业单位养老保险、城乡居民养老保险基本养老金转移支付总体绩效目标均高质量完成，从质量指标看，全区离退休人员基本养老金足额发放率100%，从时效指标看，全区离退休人员基本养老金按时发放率100%，从社会效益指标看，随着每年社平工资的提高，宁夏已连续20年调增养老金，2024年企业退休人员人均养老金3789元，有力保障了参保人员退休后的幸福生活，在促进社会公平、维护稳定、推动经济社会发展等方面发挥了重要作用，具有显著的社会效益，从满意度指标完成情况看，根据人社部办公厅发布的2024年人社事业发展计划执行情况通报，宁夏人社政务服务好评率连续24个月100%，位列全国人社系统第一。</t>
  </si>
  <si>
    <t>城乡居民基本医疗保险补助资金</t>
  </si>
  <si>
    <t>各分统筹市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</si>
</sst>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 #,##0.0;* \-#,##0.0;* &quot;&quot;??;@"/>
    <numFmt numFmtId="179" formatCode="_ * #,##0.0_ ;_ * \-#,##0.0_ ;_ * &quot;-&quot;??_ ;_ @_ "/>
    <numFmt numFmtId="180" formatCode="#,##0_);[Red]\(#,##0\)"/>
    <numFmt numFmtId="181" formatCode="_ * #,##0_ ;_ * \-#,##0_ ;_ * &quot;-&quot;??_ ;_ @_ "/>
  </numFmts>
  <fonts count="66">
    <font>
      <sz val="9"/>
      <color theme="1"/>
      <name val="宋体"/>
      <charset val="134"/>
      <scheme val="minor"/>
    </font>
    <font>
      <sz val="14"/>
      <name val="宋体"/>
      <charset val="134"/>
    </font>
    <font>
      <sz val="11"/>
      <name val="宋体"/>
      <charset val="134"/>
    </font>
    <font>
      <sz val="12"/>
      <name val="宋体"/>
      <charset val="134"/>
    </font>
    <font>
      <sz val="14"/>
      <name val="黑体"/>
      <charset val="134"/>
    </font>
    <font>
      <sz val="24"/>
      <name val="方正公文小标宋"/>
      <charset val="0"/>
    </font>
    <font>
      <sz val="20"/>
      <name val="宋体"/>
      <charset val="0"/>
    </font>
    <font>
      <sz val="12"/>
      <name val="仿宋_GB2312"/>
      <charset val="0"/>
    </font>
    <font>
      <b/>
      <sz val="14"/>
      <name val="宋体"/>
      <charset val="134"/>
    </font>
    <font>
      <b/>
      <sz val="14"/>
      <color theme="1"/>
      <name val="宋体"/>
      <charset val="134"/>
    </font>
    <font>
      <sz val="14"/>
      <color rgb="FF000000"/>
      <name val="宋体"/>
      <charset val="134"/>
    </font>
    <font>
      <sz val="14"/>
      <color indexed="8"/>
      <name val="宋体"/>
      <charset val="134"/>
    </font>
    <font>
      <sz val="14"/>
      <color theme="1"/>
      <name val="宋体"/>
      <charset val="134"/>
    </font>
    <font>
      <sz val="24"/>
      <name val="宋体"/>
      <charset val="134"/>
    </font>
    <font>
      <sz val="24"/>
      <name val="方正公文小标宋"/>
      <charset val="134"/>
    </font>
    <font>
      <b/>
      <sz val="12"/>
      <name val="宋体"/>
      <charset val="134"/>
    </font>
    <font>
      <sz val="20"/>
      <name val="宋体"/>
      <charset val="134"/>
    </font>
    <font>
      <sz val="12"/>
      <name val="仿宋_GB2312"/>
      <charset val="134"/>
    </font>
    <font>
      <sz val="12"/>
      <color theme="1"/>
      <name val="宋体"/>
      <charset val="134"/>
      <scheme val="minor"/>
    </font>
    <font>
      <sz val="14"/>
      <color theme="1"/>
      <name val="宋体"/>
      <charset val="134"/>
      <scheme val="minor"/>
    </font>
    <font>
      <sz val="12"/>
      <color theme="1"/>
      <name val="黑体"/>
      <charset val="0"/>
    </font>
    <font>
      <sz val="16"/>
      <color theme="1"/>
      <name val="黑体"/>
      <charset val="0"/>
    </font>
    <font>
      <sz val="12"/>
      <color theme="1"/>
      <name val="Arial"/>
      <charset val="0"/>
    </font>
    <font>
      <sz val="11"/>
      <color theme="1"/>
      <name val="Arial"/>
      <charset val="0"/>
    </font>
    <font>
      <sz val="24"/>
      <color theme="1"/>
      <name val="方正公文小标宋"/>
      <charset val="0"/>
    </font>
    <font>
      <sz val="12"/>
      <color theme="1"/>
      <name val="宋体"/>
      <charset val="134"/>
    </font>
    <font>
      <sz val="11"/>
      <color theme="1"/>
      <name val="宋体"/>
      <charset val="134"/>
    </font>
    <font>
      <b/>
      <sz val="11"/>
      <color theme="1"/>
      <name val="宋体"/>
      <charset val="134"/>
    </font>
    <font>
      <b/>
      <sz val="11"/>
      <color theme="1"/>
      <name val="宋体"/>
      <charset val="134"/>
      <scheme val="minor"/>
    </font>
    <font>
      <sz val="11"/>
      <name val="Arial"/>
      <charset val="0"/>
    </font>
    <font>
      <sz val="11"/>
      <name val="宋体"/>
      <charset val="134"/>
      <scheme val="minor"/>
    </font>
    <font>
      <sz val="11"/>
      <color theme="1"/>
      <name val="宋体"/>
      <charset val="134"/>
      <scheme val="minor"/>
    </font>
    <font>
      <b/>
      <sz val="11"/>
      <name val="宋体"/>
      <charset val="134"/>
    </font>
    <font>
      <sz val="12"/>
      <color theme="1"/>
      <name val="Arial"/>
      <charset val="134"/>
    </font>
    <font>
      <sz val="20"/>
      <color theme="1"/>
      <name val="黑体"/>
      <charset val="0"/>
    </font>
    <font>
      <sz val="26"/>
      <color theme="1"/>
      <name val="方正公文小标宋"/>
      <charset val="0"/>
    </font>
    <font>
      <b/>
      <sz val="14"/>
      <color theme="1"/>
      <name val="Times New Roman"/>
      <charset val="0"/>
    </font>
    <font>
      <b/>
      <sz val="14"/>
      <color theme="1"/>
      <name val="宋体"/>
      <charset val="0"/>
    </font>
    <font>
      <sz val="14"/>
      <name val="Times New Roman"/>
      <charset val="0"/>
    </font>
    <font>
      <sz val="14"/>
      <name val="宋体"/>
      <charset val="134"/>
      <scheme val="minor"/>
    </font>
    <font>
      <sz val="14"/>
      <name val="Times New Roman"/>
      <charset val="1"/>
    </font>
    <font>
      <sz val="14"/>
      <name val="宋体"/>
      <charset val="0"/>
      <scheme val="minor"/>
    </font>
    <font>
      <sz val="14"/>
      <name val="Arial Narro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4"/>
      <name val="MS Gothic"/>
      <charset val="134"/>
    </font>
    <font>
      <sz val="14"/>
      <color indexed="8"/>
      <name val="宋体"/>
      <charset val="0"/>
      <scheme val="minor"/>
    </font>
    <font>
      <b/>
      <sz val="14"/>
      <name val="宋体"/>
      <charset val="134"/>
      <scheme val="minor"/>
    </font>
  </fonts>
  <fills count="37">
    <fill>
      <patternFill patternType="none"/>
    </fill>
    <fill>
      <patternFill patternType="gray125"/>
    </fill>
    <fill>
      <patternFill patternType="solid">
        <fgColor theme="0" tint="-0.05"/>
        <bgColor indexed="64"/>
      </patternFill>
    </fill>
    <fill>
      <patternFill patternType="solid">
        <fgColor theme="0"/>
        <bgColor indexed="64"/>
      </patternFill>
    </fill>
    <fill>
      <patternFill patternType="solid">
        <fgColor theme="2"/>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1" fillId="6" borderId="10"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1" applyNumberFormat="0" applyFill="0" applyAlignment="0" applyProtection="0">
      <alignment vertical="center"/>
    </xf>
    <xf numFmtId="0" fontId="49" fillId="0" borderId="11" applyNumberFormat="0" applyFill="0" applyAlignment="0" applyProtection="0">
      <alignment vertical="center"/>
    </xf>
    <xf numFmtId="0" fontId="50" fillId="0" borderId="12" applyNumberFormat="0" applyFill="0" applyAlignment="0" applyProtection="0">
      <alignment vertical="center"/>
    </xf>
    <xf numFmtId="0" fontId="50" fillId="0" borderId="0" applyNumberFormat="0" applyFill="0" applyBorder="0" applyAlignment="0" applyProtection="0">
      <alignment vertical="center"/>
    </xf>
    <xf numFmtId="0" fontId="51" fillId="7" borderId="13" applyNumberFormat="0" applyAlignment="0" applyProtection="0">
      <alignment vertical="center"/>
    </xf>
    <xf numFmtId="0" fontId="52" fillId="8" borderId="14" applyNumberFormat="0" applyAlignment="0" applyProtection="0">
      <alignment vertical="center"/>
    </xf>
    <xf numFmtId="0" fontId="53" fillId="8" borderId="13" applyNumberFormat="0" applyAlignment="0" applyProtection="0">
      <alignment vertical="center"/>
    </xf>
    <xf numFmtId="0" fontId="54" fillId="9" borderId="15" applyNumberFormat="0" applyAlignment="0" applyProtection="0">
      <alignment vertical="center"/>
    </xf>
    <xf numFmtId="0" fontId="55" fillId="0" borderId="16" applyNumberFormat="0" applyFill="0" applyAlignment="0" applyProtection="0">
      <alignment vertical="center"/>
    </xf>
    <xf numFmtId="0" fontId="56" fillId="0" borderId="17" applyNumberFormat="0" applyFill="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60"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0" fillId="32" borderId="0" applyNumberFormat="0" applyBorder="0" applyAlignment="0" applyProtection="0">
      <alignment vertical="center"/>
    </xf>
    <xf numFmtId="0" fontId="60" fillId="33" borderId="0" applyNumberFormat="0" applyBorder="0" applyAlignment="0" applyProtection="0">
      <alignment vertical="center"/>
    </xf>
    <xf numFmtId="0" fontId="61" fillId="34" borderId="0" applyNumberFormat="0" applyBorder="0" applyAlignment="0" applyProtection="0">
      <alignment vertical="center"/>
    </xf>
    <xf numFmtId="0" fontId="61" fillId="35" borderId="0" applyNumberFormat="0" applyBorder="0" applyAlignment="0" applyProtection="0">
      <alignment vertical="center"/>
    </xf>
    <xf numFmtId="0" fontId="60" fillId="36"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62" fillId="0" borderId="0">
      <alignment vertical="center"/>
    </xf>
  </cellStyleXfs>
  <cellXfs count="234">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lignment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7" fillId="0" borderId="0" xfId="0" applyFont="1" applyFill="1" applyBorder="1" applyAlignment="1" applyProtection="1">
      <alignment horizontal="right" vertical="center"/>
    </xf>
    <xf numFmtId="0" fontId="8" fillId="0" borderId="1" xfId="0"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xf>
    <xf numFmtId="0" fontId="8" fillId="2" borderId="1" xfId="0" applyFont="1" applyFill="1" applyBorder="1" applyAlignment="1" applyProtection="1">
      <alignment horizontal="center" vertical="center" wrapText="1"/>
    </xf>
    <xf numFmtId="9" fontId="8" fillId="2" borderId="1" xfId="3"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176" fontId="9" fillId="2" borderId="1" xfId="0" applyNumberFormat="1" applyFont="1" applyFill="1" applyBorder="1" applyAlignment="1" applyProtection="1">
      <alignment horizontal="center" vertical="center" wrapText="1"/>
    </xf>
    <xf numFmtId="176" fontId="8" fillId="2"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xf>
    <xf numFmtId="10"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lignment horizontal="center" vertical="center" wrapText="1"/>
    </xf>
    <xf numFmtId="1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1" fillId="0" borderId="1" xfId="0" applyNumberFormat="1" applyFont="1" applyFill="1" applyBorder="1" applyAlignment="1" applyProtection="1">
      <alignment horizontal="center" vertical="center" wrapText="1"/>
    </xf>
    <xf numFmtId="177"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1"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2" fillId="3"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xf>
    <xf numFmtId="10" fontId="12" fillId="0"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2" fillId="3" borderId="1" xfId="0" applyFont="1" applyFill="1" applyBorder="1" applyAlignment="1">
      <alignment horizontal="left" vertical="center" wrapText="1"/>
    </xf>
    <xf numFmtId="10" fontId="12" fillId="0"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center" wrapText="1"/>
    </xf>
    <xf numFmtId="0" fontId="13" fillId="0" borderId="0" xfId="0" applyFont="1" applyFill="1" applyBorder="1" applyAlignment="1">
      <alignment vertical="center"/>
    </xf>
    <xf numFmtId="0" fontId="8" fillId="0" borderId="0" xfId="0" applyFont="1" applyFill="1" applyAlignment="1" applyProtection="1">
      <alignment horizontal="center" vertic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vertical="center" wrapText="1"/>
    </xf>
    <xf numFmtId="0" fontId="1" fillId="0" borderId="0" xfId="0" applyFont="1" applyFill="1" applyBorder="1" applyAlignment="1">
      <alignment horizontal="left" vertical="center"/>
    </xf>
    <xf numFmtId="0" fontId="1" fillId="0" borderId="0" xfId="0" applyFont="1" applyFill="1" applyAlignment="1">
      <alignment horizontal="left" vertical="center"/>
    </xf>
    <xf numFmtId="177" fontId="3"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wrapText="1"/>
    </xf>
    <xf numFmtId="177" fontId="14" fillId="0" borderId="0" xfId="0" applyNumberFormat="1" applyFont="1" applyFill="1" applyBorder="1" applyAlignment="1" applyProtection="1">
      <alignment horizontal="center" vertical="center"/>
    </xf>
    <xf numFmtId="0" fontId="15" fillId="0" borderId="0" xfId="0" applyFont="1" applyFill="1" applyAlignment="1" applyProtection="1">
      <alignment horizontal="center" vertical="center" wrapText="1"/>
    </xf>
    <xf numFmtId="0" fontId="16" fillId="0" borderId="0" xfId="0" applyFont="1" applyFill="1" applyAlignment="1" applyProtection="1">
      <alignment horizontal="center" vertical="center"/>
    </xf>
    <xf numFmtId="0" fontId="15" fillId="0" borderId="0" xfId="0" applyNumberFormat="1" applyFont="1" applyFill="1" applyAlignment="1" applyProtection="1">
      <alignment horizontal="center" vertical="center" wrapText="1"/>
    </xf>
    <xf numFmtId="177" fontId="16" fillId="0" borderId="0" xfId="0" applyNumberFormat="1" applyFont="1" applyFill="1" applyAlignment="1" applyProtection="1">
      <alignment horizontal="center" vertical="center"/>
    </xf>
    <xf numFmtId="0" fontId="17" fillId="0" borderId="0" xfId="0" applyFont="1" applyFill="1" applyBorder="1" applyAlignment="1" applyProtection="1">
      <alignment horizontal="right" vertical="center"/>
    </xf>
    <xf numFmtId="0" fontId="8" fillId="0" borderId="1" xfId="0"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xf>
    <xf numFmtId="9" fontId="8" fillId="2" borderId="1" xfId="3" applyFont="1" applyFill="1" applyBorder="1" applyAlignment="1">
      <alignment horizontal="center" vertical="center"/>
    </xf>
    <xf numFmtId="0" fontId="8" fillId="2" borderId="2" xfId="0" applyNumberFormat="1" applyFont="1" applyFill="1" applyBorder="1" applyAlignment="1" applyProtection="1">
      <alignment horizontal="center" vertical="center" wrapText="1"/>
    </xf>
    <xf numFmtId="176"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0" fontId="8" fillId="2" borderId="3" xfId="0" applyNumberFormat="1" applyFont="1" applyFill="1" applyBorder="1" applyAlignment="1" applyProtection="1">
      <alignment horizontal="center" vertical="center" wrapText="1"/>
    </xf>
    <xf numFmtId="176" fontId="8" fillId="2" borderId="3" xfId="0" applyNumberFormat="1"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1" xfId="0" applyNumberFormat="1" applyFont="1" applyFill="1" applyBorder="1" applyAlignment="1">
      <alignment horizontal="left" vertical="center" wrapText="1"/>
    </xf>
    <xf numFmtId="177" fontId="1" fillId="2" borderId="1" xfId="0"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left" vertical="center" wrapText="1"/>
    </xf>
    <xf numFmtId="177" fontId="1" fillId="0" borderId="1" xfId="0" applyNumberFormat="1" applyFont="1" applyFill="1" applyBorder="1" applyAlignment="1">
      <alignment horizontal="center" vertical="center" wrapText="1"/>
    </xf>
    <xf numFmtId="9"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pplyProtection="1">
      <alignment horizontal="center" vertical="center"/>
    </xf>
    <xf numFmtId="10" fontId="1" fillId="0" borderId="4" xfId="0" applyNumberFormat="1" applyFont="1" applyFill="1" applyBorder="1" applyAlignment="1" applyProtection="1">
      <alignment horizontal="center" vertical="center"/>
    </xf>
    <xf numFmtId="177" fontId="1" fillId="0" borderId="4"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pplyProtection="1">
      <alignment horizontal="center" vertical="center"/>
    </xf>
    <xf numFmtId="10" fontId="1" fillId="0" borderId="3" xfId="0" applyNumberFormat="1" applyFont="1" applyFill="1" applyBorder="1" applyAlignment="1" applyProtection="1">
      <alignment horizontal="center" vertical="center"/>
    </xf>
    <xf numFmtId="177" fontId="1" fillId="0" borderId="3"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xf>
    <xf numFmtId="49" fontId="1" fillId="0" borderId="1" xfId="50" applyNumberFormat="1"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1" xfId="0" applyNumberFormat="1" applyFont="1" applyFill="1" applyBorder="1" applyAlignment="1">
      <alignment horizontal="center" vertical="center"/>
    </xf>
    <xf numFmtId="9" fontId="8" fillId="4" borderId="1" xfId="3" applyFont="1" applyFill="1" applyBorder="1" applyAlignment="1">
      <alignment horizontal="center" vertical="center"/>
    </xf>
    <xf numFmtId="0" fontId="1" fillId="4" borderId="1" xfId="0" applyNumberFormat="1" applyFont="1" applyFill="1" applyBorder="1" applyAlignment="1">
      <alignment horizontal="left" vertical="center" wrapText="1"/>
    </xf>
    <xf numFmtId="177" fontId="1" fillId="4" borderId="1" xfId="0" applyNumberFormat="1" applyFont="1" applyFill="1" applyBorder="1" applyAlignment="1">
      <alignment horizontal="center" vertical="center"/>
    </xf>
    <xf numFmtId="0" fontId="1" fillId="4" borderId="1" xfId="0" applyFont="1" applyFill="1" applyBorder="1" applyAlignment="1" applyProtection="1">
      <alignment horizontal="center" vertical="center" wrapText="1"/>
    </xf>
    <xf numFmtId="0" fontId="18" fillId="0" borderId="1" xfId="0" applyFont="1" applyBorder="1" applyAlignment="1">
      <alignment vertical="center" wrapText="1"/>
    </xf>
    <xf numFmtId="0" fontId="1" fillId="0" borderId="1"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1" fillId="0" borderId="1" xfId="0" applyNumberFormat="1" applyFont="1" applyFill="1" applyBorder="1" applyAlignment="1" applyProtection="1">
      <alignment vertical="center" wrapText="1"/>
    </xf>
    <xf numFmtId="9" fontId="8" fillId="4" borderId="1" xfId="3" applyFont="1" applyFill="1" applyBorder="1" applyAlignment="1" applyProtection="1">
      <alignment horizontal="center" vertical="center" wrapText="1"/>
    </xf>
    <xf numFmtId="177" fontId="8" fillId="4"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justify" vertical="center" wrapText="1"/>
    </xf>
    <xf numFmtId="0" fontId="1" fillId="4" borderId="1" xfId="0" applyNumberFormat="1" applyFont="1" applyFill="1" applyBorder="1" applyAlignment="1">
      <alignment horizontal="left" vertical="center"/>
    </xf>
    <xf numFmtId="10" fontId="1" fillId="4" borderId="1" xfId="0" applyNumberFormat="1" applyFont="1" applyFill="1" applyBorder="1" applyAlignment="1" applyProtection="1">
      <alignment horizontal="center" vertical="center" wrapText="1"/>
    </xf>
    <xf numFmtId="0" fontId="1" fillId="4"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19" fillId="0" borderId="1" xfId="0" applyFont="1" applyBorder="1" applyAlignment="1">
      <alignment horizontal="justify" vertical="center" wrapText="1" indent="2"/>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76" fontId="23" fillId="0" borderId="0" xfId="0" applyNumberFormat="1" applyFont="1" applyFill="1" applyBorder="1" applyAlignment="1" applyProtection="1">
      <alignment horizontal="center" vertical="center" wrapText="1"/>
    </xf>
    <xf numFmtId="0" fontId="22" fillId="0" borderId="0" xfId="0" applyFont="1" applyFill="1" applyBorder="1" applyAlignment="1" applyProtection="1">
      <alignment horizontal="left" vertical="center" wrapText="1"/>
    </xf>
    <xf numFmtId="178" fontId="24" fillId="0"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176" fontId="24" fillId="0" borderId="0" xfId="0" applyNumberFormat="1" applyFont="1" applyFill="1" applyBorder="1" applyAlignment="1" applyProtection="1">
      <alignment horizontal="center" vertical="center" wrapText="1"/>
    </xf>
    <xf numFmtId="178" fontId="24" fillId="0" borderId="0" xfId="0" applyNumberFormat="1" applyFont="1" applyFill="1" applyBorder="1" applyAlignment="1" applyProtection="1">
      <alignment horizontal="left" vertical="center" wrapText="1"/>
    </xf>
    <xf numFmtId="0" fontId="25" fillId="0" borderId="0" xfId="52" applyNumberFormat="1" applyFont="1" applyFill="1" applyBorder="1" applyAlignment="1">
      <alignment horizontal="right" vertical="center" wrapText="1"/>
    </xf>
    <xf numFmtId="0" fontId="26" fillId="0" borderId="0" xfId="52" applyNumberFormat="1" applyFont="1" applyFill="1" applyBorder="1" applyAlignment="1">
      <alignment horizontal="center" vertical="center" wrapText="1"/>
    </xf>
    <xf numFmtId="0" fontId="25" fillId="0" borderId="0" xfId="52" applyNumberFormat="1" applyFont="1" applyFill="1" applyBorder="1" applyAlignment="1">
      <alignment horizontal="center" vertical="center" wrapText="1"/>
    </xf>
    <xf numFmtId="0" fontId="27" fillId="0" borderId="1" xfId="0" applyFont="1" applyFill="1" applyBorder="1" applyAlignment="1" applyProtection="1">
      <alignment horizontal="center" vertical="center" wrapText="1"/>
    </xf>
    <xf numFmtId="0" fontId="27" fillId="0" borderId="1" xfId="0" applyNumberFormat="1" applyFont="1" applyFill="1" applyBorder="1" applyAlignment="1" applyProtection="1">
      <alignment horizontal="center" vertical="center" wrapText="1"/>
    </xf>
    <xf numFmtId="176" fontId="27" fillId="5" borderId="1"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vertical="center" wrapText="1"/>
    </xf>
    <xf numFmtId="0" fontId="28" fillId="0" borderId="7" xfId="0" applyNumberFormat="1" applyFont="1" applyFill="1" applyBorder="1" applyAlignment="1" applyProtection="1">
      <alignment horizontal="center" vertical="center" wrapText="1"/>
    </xf>
    <xf numFmtId="179" fontId="29" fillId="0" borderId="1" xfId="1"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vertical="center" wrapText="1"/>
    </xf>
    <xf numFmtId="180" fontId="30" fillId="0" borderId="1" xfId="1"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xf>
    <xf numFmtId="0" fontId="31" fillId="0" borderId="1" xfId="0" applyNumberFormat="1" applyFont="1" applyFill="1" applyBorder="1" applyAlignment="1" applyProtection="1">
      <alignment horizontal="center" vertical="center" wrapText="1"/>
    </xf>
    <xf numFmtId="49" fontId="30" fillId="0" borderId="1" xfId="0" applyNumberFormat="1" applyFont="1" applyFill="1" applyBorder="1" applyAlignment="1" applyProtection="1">
      <alignment horizontal="center" vertical="center" wrapText="1"/>
    </xf>
    <xf numFmtId="49" fontId="30" fillId="5" borderId="1" xfId="0" applyNumberFormat="1" applyFont="1" applyFill="1" applyBorder="1" applyAlignment="1" applyProtection="1">
      <alignment horizontal="center" vertical="center" wrapText="1"/>
    </xf>
    <xf numFmtId="179" fontId="30" fillId="5" borderId="1" xfId="1" applyNumberFormat="1" applyFont="1" applyFill="1" applyBorder="1" applyAlignment="1" applyProtection="1">
      <alignment horizontal="center" vertical="center" wrapText="1"/>
    </xf>
    <xf numFmtId="181" fontId="30" fillId="5" borderId="1" xfId="1" applyNumberFormat="1" applyFont="1" applyFill="1" applyBorder="1" applyAlignment="1" applyProtection="1">
      <alignment horizontal="center" vertical="center" wrapText="1"/>
    </xf>
    <xf numFmtId="180" fontId="30" fillId="0" borderId="1" xfId="49" applyNumberFormat="1" applyFont="1" applyFill="1" applyBorder="1" applyAlignment="1">
      <alignment horizontal="center" vertical="center" wrapText="1"/>
    </xf>
    <xf numFmtId="0" fontId="31" fillId="0" borderId="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32"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2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3" fillId="0" borderId="0" xfId="0" applyFont="1" applyFill="1" applyBorder="1" applyAlignment="1" applyProtection="1">
      <alignment horizontal="center" vertical="center" wrapText="1"/>
    </xf>
    <xf numFmtId="0" fontId="33" fillId="0" borderId="0" xfId="0" applyNumberFormat="1" applyFont="1" applyFill="1" applyBorder="1" applyAlignment="1" applyProtection="1">
      <alignment horizontal="center" vertical="center" wrapText="1"/>
    </xf>
    <xf numFmtId="0" fontId="25" fillId="0" borderId="0" xfId="0" applyFont="1" applyFill="1" applyAlignment="1">
      <alignment horizontal="center" vertical="center" wrapText="1"/>
    </xf>
    <xf numFmtId="0" fontId="34" fillId="0" borderId="0" xfId="0" applyFont="1" applyFill="1" applyBorder="1" applyAlignment="1" applyProtection="1">
      <alignment horizontal="left" vertical="center" wrapText="1"/>
    </xf>
    <xf numFmtId="0" fontId="34" fillId="0" borderId="0" xfId="0" applyFont="1" applyFill="1" applyBorder="1" applyAlignment="1" applyProtection="1">
      <alignment horizontal="center" vertical="center" wrapText="1"/>
    </xf>
    <xf numFmtId="178" fontId="35" fillId="0" borderId="0" xfId="0" applyNumberFormat="1" applyFont="1" applyFill="1" applyAlignment="1" applyProtection="1">
      <alignment horizontal="center" vertical="center" wrapText="1"/>
    </xf>
    <xf numFmtId="0" fontId="26" fillId="0" borderId="0" xfId="52" applyFont="1" applyFill="1" applyAlignment="1">
      <alignment horizontal="right" vertical="center" wrapText="1"/>
    </xf>
    <xf numFmtId="0" fontId="9" fillId="0" borderId="1" xfId="0" applyFont="1" applyFill="1" applyBorder="1" applyAlignment="1" applyProtection="1">
      <alignment horizontal="center" vertical="center" wrapText="1"/>
    </xf>
    <xf numFmtId="0" fontId="9" fillId="0" borderId="1" xfId="1" applyNumberFormat="1" applyFont="1" applyFill="1" applyBorder="1" applyAlignment="1" applyProtection="1">
      <alignment horizontal="center" vertical="center" wrapText="1"/>
    </xf>
    <xf numFmtId="0" fontId="9" fillId="0" borderId="1" xfId="52"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1" xfId="1" applyNumberFormat="1" applyFont="1" applyFill="1" applyBorder="1" applyAlignment="1" applyProtection="1">
      <alignment horizontal="center" vertical="center" wrapText="1"/>
    </xf>
    <xf numFmtId="176" fontId="36" fillId="4" borderId="1" xfId="1" applyNumberFormat="1" applyFont="1" applyFill="1" applyBorder="1" applyAlignment="1" applyProtection="1">
      <alignment horizontal="center" vertical="center" wrapText="1"/>
    </xf>
    <xf numFmtId="0" fontId="36" fillId="4" borderId="1" xfId="1" applyNumberFormat="1" applyFont="1" applyFill="1" applyBorder="1" applyAlignment="1" applyProtection="1">
      <alignment horizontal="center" vertical="center" wrapText="1"/>
    </xf>
    <xf numFmtId="0" fontId="9" fillId="4" borderId="1" xfId="0" applyFont="1" applyFill="1" applyBorder="1" applyAlignment="1">
      <alignment horizontal="center" vertical="center" wrapText="1"/>
    </xf>
    <xf numFmtId="0" fontId="37" fillId="0" borderId="1" xfId="1" applyNumberFormat="1" applyFont="1" applyFill="1" applyBorder="1" applyAlignment="1" applyProtection="1">
      <alignment horizontal="left" vertical="center" wrapText="1"/>
    </xf>
    <xf numFmtId="0" fontId="36" fillId="0" borderId="1" xfId="1" applyNumberFormat="1" applyFont="1" applyFill="1" applyBorder="1" applyAlignment="1" applyProtection="1">
      <alignment horizontal="left" vertical="center" wrapText="1"/>
    </xf>
    <xf numFmtId="176" fontId="36" fillId="0" borderId="1" xfId="1" applyNumberFormat="1" applyFont="1" applyFill="1" applyBorder="1" applyAlignment="1" applyProtection="1">
      <alignment horizontal="center" vertical="center" wrapText="1"/>
    </xf>
    <xf numFmtId="0" fontId="1" fillId="0" borderId="1" xfId="1" applyNumberFormat="1" applyFont="1" applyFill="1" applyBorder="1" applyAlignment="1" applyProtection="1">
      <alignment horizontal="left" vertical="center" wrapText="1"/>
    </xf>
    <xf numFmtId="0" fontId="38" fillId="0" borderId="1" xfId="1" applyNumberFormat="1" applyFont="1" applyFill="1" applyBorder="1" applyAlignment="1" applyProtection="1">
      <alignment horizontal="center" vertical="center" wrapText="1"/>
    </xf>
    <xf numFmtId="180" fontId="1" fillId="0" borderId="1" xfId="1" applyNumberFormat="1" applyFont="1" applyFill="1" applyBorder="1" applyAlignment="1" applyProtection="1">
      <alignment horizontal="center" vertical="center" wrapText="1"/>
    </xf>
    <xf numFmtId="0" fontId="36" fillId="0" borderId="1" xfId="1" applyNumberFormat="1" applyFont="1" applyFill="1" applyBorder="1" applyAlignment="1" applyProtection="1">
      <alignment horizontal="center" vertical="center" wrapText="1"/>
    </xf>
    <xf numFmtId="0" fontId="39" fillId="0" borderId="1" xfId="1" applyNumberFormat="1" applyFont="1" applyFill="1" applyBorder="1" applyAlignment="1" applyProtection="1">
      <alignment horizontal="left" vertical="center" wrapText="1"/>
    </xf>
    <xf numFmtId="0" fontId="19" fillId="0" borderId="1" xfId="0" applyNumberFormat="1" applyFont="1" applyFill="1" applyBorder="1" applyAlignment="1">
      <alignment horizontal="center" vertical="center" wrapText="1"/>
    </xf>
    <xf numFmtId="180" fontId="39" fillId="0" borderId="1" xfId="1" applyNumberFormat="1" applyFont="1" applyFill="1" applyBorder="1" applyAlignment="1" applyProtection="1">
      <alignment horizontal="center" vertical="center" wrapText="1"/>
    </xf>
    <xf numFmtId="49" fontId="39" fillId="0" borderId="1" xfId="0" applyNumberFormat="1" applyFont="1" applyFill="1" applyBorder="1" applyAlignment="1" applyProtection="1">
      <alignment horizontal="center" vertical="center" wrapText="1"/>
    </xf>
    <xf numFmtId="180" fontId="39" fillId="0" borderId="1" xfId="49" applyNumberFormat="1" applyFont="1" applyFill="1" applyBorder="1" applyAlignment="1">
      <alignment horizontal="center" vertical="center" wrapText="1"/>
    </xf>
    <xf numFmtId="180" fontId="1" fillId="0" borderId="1" xfId="49" applyNumberFormat="1" applyFont="1" applyFill="1" applyBorder="1" applyAlignment="1">
      <alignment horizontal="center" vertical="center" wrapText="1"/>
    </xf>
    <xf numFmtId="0" fontId="40" fillId="0" borderId="1" xfId="1" applyNumberFormat="1" applyFont="1" applyFill="1" applyBorder="1" applyAlignment="1" applyProtection="1">
      <alignment horizontal="center" vertical="center" wrapText="1"/>
    </xf>
    <xf numFmtId="176" fontId="40" fillId="0" borderId="1" xfId="1" applyNumberFormat="1" applyFont="1" applyFill="1" applyBorder="1" applyAlignment="1" applyProtection="1">
      <alignment horizontal="center" vertical="center" wrapText="1"/>
    </xf>
    <xf numFmtId="0" fontId="39" fillId="0" borderId="0" xfId="0" applyFont="1" applyFill="1" applyBorder="1" applyAlignment="1">
      <alignment horizontal="left" vertical="center" wrapText="1"/>
    </xf>
    <xf numFmtId="0" fontId="41" fillId="0" borderId="1" xfId="1" applyNumberFormat="1" applyFont="1" applyFill="1" applyBorder="1" applyAlignment="1" applyProtection="1">
      <alignment horizontal="left" vertical="center" wrapText="1"/>
    </xf>
    <xf numFmtId="0" fontId="19" fillId="0" borderId="1" xfId="1" applyNumberFormat="1" applyFont="1" applyFill="1" applyBorder="1" applyAlignment="1" applyProtection="1">
      <alignment horizontal="left" vertical="center" wrapText="1"/>
    </xf>
    <xf numFmtId="49" fontId="38" fillId="0" borderId="1" xfId="0" applyNumberFormat="1" applyFont="1" applyFill="1" applyBorder="1" applyAlignment="1" applyProtection="1">
      <alignment horizontal="center" vertical="center" wrapText="1"/>
    </xf>
    <xf numFmtId="0" fontId="19" fillId="0" borderId="8" xfId="0" applyFont="1" applyFill="1" applyBorder="1" applyAlignment="1" applyProtection="1">
      <alignment horizontal="left" vertical="center" wrapText="1"/>
    </xf>
    <xf numFmtId="0" fontId="19" fillId="0" borderId="9" xfId="0" applyFont="1" applyFill="1" applyBorder="1" applyAlignment="1" applyProtection="1">
      <alignment horizontal="left" vertical="center" wrapText="1"/>
    </xf>
    <xf numFmtId="0" fontId="41" fillId="0" borderId="1" xfId="1" applyNumberFormat="1" applyFont="1" applyFill="1" applyBorder="1" applyAlignment="1" applyProtection="1">
      <alignment horizontal="justify" vertical="center" wrapText="1"/>
    </xf>
    <xf numFmtId="49" fontId="1" fillId="0" borderId="1" xfId="0" applyNumberFormat="1" applyFont="1" applyFill="1" applyBorder="1" applyAlignment="1" applyProtection="1">
      <alignment horizontal="left" vertical="center" wrapText="1"/>
    </xf>
    <xf numFmtId="49" fontId="39" fillId="0" borderId="1" xfId="0" applyNumberFormat="1"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39" fillId="0" borderId="1" xfId="0" applyNumberFormat="1" applyFont="1" applyFill="1" applyBorder="1" applyAlignment="1" applyProtection="1">
      <alignment vertical="center" wrapText="1"/>
    </xf>
    <xf numFmtId="49" fontId="39" fillId="0" borderId="1" xfId="0" applyNumberFormat="1" applyFont="1" applyFill="1" applyBorder="1" applyAlignment="1" applyProtection="1">
      <alignment vertical="center" wrapText="1"/>
    </xf>
    <xf numFmtId="0" fontId="19" fillId="0" borderId="1" xfId="0" applyFont="1" applyFill="1" applyBorder="1" applyAlignment="1" applyProtection="1">
      <alignment vertical="center" wrapText="1"/>
    </xf>
    <xf numFmtId="0" fontId="19" fillId="0" borderId="1" xfId="0" applyFont="1" applyFill="1" applyBorder="1" applyAlignment="1" applyProtection="1">
      <alignment horizontal="center" vertical="center" wrapText="1"/>
    </xf>
    <xf numFmtId="0" fontId="37" fillId="0" borderId="1" xfId="1" applyNumberFormat="1" applyFont="1" applyFill="1" applyBorder="1" applyAlignment="1" applyProtection="1">
      <alignment horizontal="center" vertical="center" wrapText="1"/>
    </xf>
    <xf numFmtId="49" fontId="42" fillId="0" borderId="1" xfId="0" applyNumberFormat="1" applyFont="1" applyFill="1" applyBorder="1" applyAlignment="1" applyProtection="1">
      <alignment horizontal="center" vertical="center" wrapText="1"/>
    </xf>
    <xf numFmtId="49" fontId="42" fillId="0" borderId="5" xfId="0" applyNumberFormat="1" applyFont="1" applyFill="1" applyBorder="1" applyAlignment="1" applyProtection="1">
      <alignment horizontal="center" vertical="center" wrapText="1"/>
    </xf>
    <xf numFmtId="49" fontId="42" fillId="0" borderId="7" xfId="0" applyNumberFormat="1" applyFont="1" applyFill="1" applyBorder="1" applyAlignment="1" applyProtection="1">
      <alignment horizontal="center" vertical="center" wrapText="1"/>
    </xf>
    <xf numFmtId="49" fontId="42" fillId="0" borderId="1" xfId="0" applyNumberFormat="1" applyFont="1" applyFill="1" applyBorder="1" applyAlignment="1" applyProtection="1">
      <alignment horizontal="left" vertical="center" wrapText="1"/>
    </xf>
    <xf numFmtId="180" fontId="1" fillId="0" borderId="0" xfId="1"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3年各处室预算批复表" xfId="49"/>
    <cellStyle name="常规_附件2：项目支出汇总表（教科文汇总20160516）" xfId="50"/>
    <cellStyle name="e鯪9Y_x000B_" xfId="51"/>
    <cellStyle name="常规_(最终)2014年项目预算汇总表-正式表"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tabSelected="1" view="pageBreakPreview" zoomScale="80" zoomScaleNormal="100" workbookViewId="0">
      <pane ySplit="5" topLeftCell="A62" activePane="bottomLeft" state="frozen"/>
      <selection/>
      <selection pane="bottomLeft" activeCell="D64" sqref="D64"/>
    </sheetView>
  </sheetViews>
  <sheetFormatPr defaultColWidth="9.33333333333333" defaultRowHeight="15" outlineLevelCol="7"/>
  <cols>
    <col min="1" max="1" width="7.33333333333333" style="184" customWidth="1"/>
    <col min="2" max="2" width="28.9222222222222" style="184" customWidth="1"/>
    <col min="3" max="3" width="19.1555555555556" style="185" customWidth="1"/>
    <col min="4" max="4" width="160.255555555556" style="185" customWidth="1"/>
    <col min="5" max="5" width="10.0444444444444" style="185" customWidth="1"/>
    <col min="6" max="6" width="9.57777777777778" style="184" customWidth="1"/>
    <col min="7" max="7" width="16.8222222222222" style="184" customWidth="1"/>
    <col min="8" max="8" width="10.2555555555556" style="182" customWidth="1"/>
    <col min="9" max="32" width="12" style="182"/>
    <col min="33" max="16352" width="9.33333333333333" style="182"/>
    <col min="16353" max="16382" width="12" style="182"/>
    <col min="16383" max="16384" width="12" style="186"/>
  </cols>
  <sheetData>
    <row r="1" s="182" customFormat="1" ht="25.5" spans="1:8">
      <c r="A1" s="187" t="s">
        <v>0</v>
      </c>
      <c r="B1" s="188"/>
      <c r="C1" s="185"/>
      <c r="D1" s="185"/>
      <c r="E1" s="185"/>
      <c r="F1" s="184"/>
      <c r="G1" s="184"/>
    </row>
    <row r="2" s="182" customFormat="1" ht="33.75" spans="1:8">
      <c r="A2" s="189" t="s">
        <v>1</v>
      </c>
      <c r="B2" s="189"/>
      <c r="C2" s="189"/>
      <c r="D2" s="189"/>
      <c r="E2" s="189"/>
      <c r="F2" s="189"/>
      <c r="G2" s="189"/>
      <c r="H2" s="189"/>
    </row>
    <row r="3" s="182" customFormat="1" ht="14.25" spans="1:8">
      <c r="A3" s="190" t="s">
        <v>2</v>
      </c>
      <c r="B3" s="190"/>
      <c r="C3" s="190"/>
      <c r="D3" s="190"/>
      <c r="E3" s="190"/>
      <c r="F3" s="190"/>
      <c r="G3" s="190"/>
      <c r="H3" s="190"/>
    </row>
    <row r="4" s="183" customFormat="1" ht="18.75" spans="1:8">
      <c r="A4" s="191" t="s">
        <v>3</v>
      </c>
      <c r="B4" s="19" t="s">
        <v>4</v>
      </c>
      <c r="C4" s="19" t="s">
        <v>5</v>
      </c>
      <c r="D4" s="192" t="s">
        <v>6</v>
      </c>
      <c r="E4" s="193" t="s">
        <v>7</v>
      </c>
      <c r="F4" s="193"/>
      <c r="G4" s="19" t="s">
        <v>8</v>
      </c>
      <c r="H4" s="194" t="s">
        <v>9</v>
      </c>
    </row>
    <row r="5" s="183" customFormat="1" ht="18.75" spans="1:8">
      <c r="A5" s="191"/>
      <c r="B5" s="19"/>
      <c r="C5" s="19"/>
      <c r="D5" s="192"/>
      <c r="E5" s="19" t="s">
        <v>10</v>
      </c>
      <c r="F5" s="19" t="s">
        <v>11</v>
      </c>
      <c r="G5" s="19"/>
      <c r="H5" s="194"/>
    </row>
    <row r="6" s="183" customFormat="1" ht="18.75" spans="1:8">
      <c r="A6" s="195" t="s">
        <v>12</v>
      </c>
      <c r="B6" s="195"/>
      <c r="C6" s="196">
        <f>SUM(C7,C69)</f>
        <v>1776958.0859</v>
      </c>
      <c r="D6" s="197"/>
      <c r="E6" s="197">
        <f>AVERAGE(E8:E79)</f>
        <v>89.404262295082</v>
      </c>
      <c r="F6" s="197"/>
      <c r="G6" s="197"/>
      <c r="H6" s="198"/>
    </row>
    <row r="7" s="183" customFormat="1" ht="67" customHeight="1" spans="1:8">
      <c r="A7" s="199" t="s">
        <v>13</v>
      </c>
      <c r="B7" s="200"/>
      <c r="C7" s="201">
        <f>SUM(C8:C68)</f>
        <v>1587910.5359</v>
      </c>
      <c r="D7" s="202"/>
      <c r="E7" s="203"/>
      <c r="F7" s="204"/>
      <c r="G7" s="204"/>
      <c r="H7" s="50"/>
    </row>
    <row r="8" s="183" customFormat="1" ht="56.25" spans="1:8">
      <c r="A8" s="205">
        <v>1</v>
      </c>
      <c r="B8" s="45" t="s">
        <v>14</v>
      </c>
      <c r="C8" s="203">
        <v>3196</v>
      </c>
      <c r="D8" s="206" t="s">
        <v>15</v>
      </c>
      <c r="E8" s="203">
        <v>90.2</v>
      </c>
      <c r="F8" s="204" t="str">
        <f>IF(E8&gt;=90,"A",IF(E8&gt;=80,"B",IF(E8&gt;=60,"C",IF(E8&lt;60,"D"))))</f>
        <v>A</v>
      </c>
      <c r="G8" s="204" t="s">
        <v>16</v>
      </c>
      <c r="H8" s="50"/>
    </row>
    <row r="9" s="183" customFormat="1" ht="56.25" spans="1:8">
      <c r="A9" s="205">
        <v>2</v>
      </c>
      <c r="B9" s="45" t="s">
        <v>17</v>
      </c>
      <c r="C9" s="203">
        <v>1100</v>
      </c>
      <c r="D9" s="206" t="s">
        <v>18</v>
      </c>
      <c r="E9" s="203">
        <v>93.52</v>
      </c>
      <c r="F9" s="204" t="str">
        <f t="shared" ref="F9:F40" si="0">IF(E9&gt;=90,"A",IF(E9&gt;=80,"B",IF(E9&gt;=60,"C",IF(E9&lt;60,"D"))))</f>
        <v>A</v>
      </c>
      <c r="G9" s="204" t="s">
        <v>19</v>
      </c>
      <c r="H9" s="50"/>
    </row>
    <row r="10" s="183" customFormat="1" ht="56.25" spans="1:8">
      <c r="A10" s="205">
        <v>3</v>
      </c>
      <c r="B10" s="45" t="s">
        <v>20</v>
      </c>
      <c r="C10" s="203">
        <v>1000</v>
      </c>
      <c r="D10" s="206" t="s">
        <v>21</v>
      </c>
      <c r="E10" s="203">
        <v>100</v>
      </c>
      <c r="F10" s="204" t="str">
        <f t="shared" si="0"/>
        <v>A</v>
      </c>
      <c r="G10" s="204" t="s">
        <v>22</v>
      </c>
      <c r="H10" s="50"/>
    </row>
    <row r="11" s="183" customFormat="1" ht="75" spans="1:8">
      <c r="A11" s="205">
        <v>4</v>
      </c>
      <c r="B11" s="45" t="s">
        <v>23</v>
      </c>
      <c r="C11" s="203">
        <v>2000</v>
      </c>
      <c r="D11" s="206" t="s">
        <v>24</v>
      </c>
      <c r="E11" s="203">
        <v>93.89</v>
      </c>
      <c r="F11" s="204" t="str">
        <f t="shared" si="0"/>
        <v>A</v>
      </c>
      <c r="G11" s="204" t="s">
        <v>25</v>
      </c>
      <c r="H11" s="50"/>
    </row>
    <row r="12" s="183" customFormat="1" ht="56.25" spans="1:8">
      <c r="A12" s="205">
        <v>5</v>
      </c>
      <c r="B12" s="45" t="s">
        <v>26</v>
      </c>
      <c r="C12" s="203">
        <v>535</v>
      </c>
      <c r="D12" s="206" t="s">
        <v>27</v>
      </c>
      <c r="E12" s="203">
        <v>96.3</v>
      </c>
      <c r="F12" s="204" t="str">
        <f t="shared" si="0"/>
        <v>A</v>
      </c>
      <c r="G12" s="204" t="s">
        <v>28</v>
      </c>
      <c r="H12" s="50"/>
    </row>
    <row r="13" s="183" customFormat="1" ht="93.75" spans="1:8">
      <c r="A13" s="205">
        <v>6</v>
      </c>
      <c r="B13" s="207" t="s">
        <v>29</v>
      </c>
      <c r="C13" s="203">
        <v>240</v>
      </c>
      <c r="D13" s="206" t="s">
        <v>30</v>
      </c>
      <c r="E13" s="203">
        <v>91.36</v>
      </c>
      <c r="F13" s="204" t="str">
        <f t="shared" si="0"/>
        <v>A</v>
      </c>
      <c r="G13" s="208" t="s">
        <v>31</v>
      </c>
      <c r="H13" s="50"/>
    </row>
    <row r="14" s="183" customFormat="1" ht="131.25" spans="1:8">
      <c r="A14" s="205">
        <v>7</v>
      </c>
      <c r="B14" s="207" t="s">
        <v>32</v>
      </c>
      <c r="C14" s="203">
        <v>2000</v>
      </c>
      <c r="D14" s="206" t="s">
        <v>33</v>
      </c>
      <c r="E14" s="203">
        <v>83.03</v>
      </c>
      <c r="F14" s="204" t="str">
        <f t="shared" si="0"/>
        <v>B</v>
      </c>
      <c r="G14" s="208" t="s">
        <v>34</v>
      </c>
      <c r="H14" s="50"/>
    </row>
    <row r="15" s="183" customFormat="1" ht="93.75" spans="1:8">
      <c r="A15" s="205">
        <v>8</v>
      </c>
      <c r="B15" s="207" t="s">
        <v>35</v>
      </c>
      <c r="C15" s="203">
        <v>1002</v>
      </c>
      <c r="D15" s="206" t="s">
        <v>36</v>
      </c>
      <c r="E15" s="203">
        <v>93</v>
      </c>
      <c r="F15" s="204" t="str">
        <f t="shared" si="0"/>
        <v>A</v>
      </c>
      <c r="G15" s="208" t="s">
        <v>37</v>
      </c>
      <c r="H15" s="50"/>
    </row>
    <row r="16" s="183" customFormat="1" ht="112.5" spans="1:8">
      <c r="A16" s="205">
        <v>9</v>
      </c>
      <c r="B16" s="207" t="s">
        <v>38</v>
      </c>
      <c r="C16" s="203">
        <v>940</v>
      </c>
      <c r="D16" s="206" t="s">
        <v>39</v>
      </c>
      <c r="E16" s="203">
        <v>92.7</v>
      </c>
      <c r="F16" s="204" t="str">
        <f t="shared" si="0"/>
        <v>A</v>
      </c>
      <c r="G16" s="208" t="s">
        <v>37</v>
      </c>
      <c r="H16" s="50"/>
    </row>
    <row r="17" s="183" customFormat="1" ht="93.75" spans="1:8">
      <c r="A17" s="205">
        <v>10</v>
      </c>
      <c r="B17" s="207" t="s">
        <v>40</v>
      </c>
      <c r="C17" s="203">
        <v>2714</v>
      </c>
      <c r="D17" s="206" t="s">
        <v>41</v>
      </c>
      <c r="E17" s="203">
        <v>94.23</v>
      </c>
      <c r="F17" s="204" t="str">
        <f t="shared" si="0"/>
        <v>A</v>
      </c>
      <c r="G17" s="208" t="s">
        <v>37</v>
      </c>
      <c r="H17" s="50"/>
    </row>
    <row r="18" s="183" customFormat="1" ht="93.75" spans="1:8">
      <c r="A18" s="205">
        <v>11</v>
      </c>
      <c r="B18" s="209" t="s">
        <v>42</v>
      </c>
      <c r="C18" s="203">
        <v>7000</v>
      </c>
      <c r="D18" s="206" t="s">
        <v>43</v>
      </c>
      <c r="E18" s="203">
        <v>95</v>
      </c>
      <c r="F18" s="204" t="str">
        <f t="shared" si="0"/>
        <v>A</v>
      </c>
      <c r="G18" s="210" t="s">
        <v>44</v>
      </c>
      <c r="H18" s="50"/>
    </row>
    <row r="19" s="183" customFormat="1" ht="112.5" spans="1:8">
      <c r="A19" s="205">
        <v>12</v>
      </c>
      <c r="B19" s="209" t="s">
        <v>45</v>
      </c>
      <c r="C19" s="203">
        <v>8800</v>
      </c>
      <c r="D19" s="206" t="s">
        <v>46</v>
      </c>
      <c r="E19" s="203">
        <v>94</v>
      </c>
      <c r="F19" s="204" t="str">
        <f t="shared" si="0"/>
        <v>A</v>
      </c>
      <c r="G19" s="210" t="s">
        <v>44</v>
      </c>
      <c r="H19" s="50"/>
    </row>
    <row r="20" s="183" customFormat="1" ht="93.75" spans="1:8">
      <c r="A20" s="205">
        <v>13</v>
      </c>
      <c r="B20" s="209" t="s">
        <v>47</v>
      </c>
      <c r="C20" s="203">
        <v>5600</v>
      </c>
      <c r="D20" s="206" t="s">
        <v>48</v>
      </c>
      <c r="E20" s="203">
        <v>93</v>
      </c>
      <c r="F20" s="204" t="str">
        <f t="shared" si="0"/>
        <v>A</v>
      </c>
      <c r="G20" s="210" t="s">
        <v>44</v>
      </c>
      <c r="H20" s="50"/>
    </row>
    <row r="21" s="183" customFormat="1" ht="56.25" spans="1:8">
      <c r="A21" s="205">
        <v>14</v>
      </c>
      <c r="B21" s="45" t="s">
        <v>49</v>
      </c>
      <c r="C21" s="203">
        <v>600</v>
      </c>
      <c r="D21" s="206" t="s">
        <v>50</v>
      </c>
      <c r="E21" s="203">
        <v>98</v>
      </c>
      <c r="F21" s="204" t="str">
        <f t="shared" si="0"/>
        <v>A</v>
      </c>
      <c r="G21" s="211" t="s">
        <v>51</v>
      </c>
      <c r="H21" s="50"/>
    </row>
    <row r="22" s="183" customFormat="1" ht="112.5" spans="1:8">
      <c r="A22" s="205">
        <v>15</v>
      </c>
      <c r="B22" s="45" t="s">
        <v>52</v>
      </c>
      <c r="C22" s="203">
        <v>2200</v>
      </c>
      <c r="D22" s="206" t="s">
        <v>53</v>
      </c>
      <c r="E22" s="212">
        <v>88.04</v>
      </c>
      <c r="F22" s="204" t="str">
        <f t="shared" si="0"/>
        <v>B</v>
      </c>
      <c r="G22" s="211" t="s">
        <v>54</v>
      </c>
      <c r="H22" s="50"/>
    </row>
    <row r="23" s="183" customFormat="1" ht="93.75" spans="1:8">
      <c r="A23" s="205">
        <v>16</v>
      </c>
      <c r="B23" s="45" t="s">
        <v>55</v>
      </c>
      <c r="C23" s="203">
        <v>2520</v>
      </c>
      <c r="D23" s="206" t="s">
        <v>56</v>
      </c>
      <c r="E23" s="213">
        <v>88.98</v>
      </c>
      <c r="F23" s="204" t="str">
        <f t="shared" si="0"/>
        <v>B</v>
      </c>
      <c r="G23" s="211" t="s">
        <v>54</v>
      </c>
      <c r="H23" s="50"/>
    </row>
    <row r="24" s="183" customFormat="1" ht="93.75" spans="1:8">
      <c r="A24" s="205">
        <v>17</v>
      </c>
      <c r="B24" s="45" t="s">
        <v>57</v>
      </c>
      <c r="C24" s="203">
        <v>1400</v>
      </c>
      <c r="D24" s="206" t="s">
        <v>58</v>
      </c>
      <c r="E24" s="212">
        <v>86.77</v>
      </c>
      <c r="F24" s="204" t="str">
        <f t="shared" si="0"/>
        <v>B</v>
      </c>
      <c r="G24" s="211" t="s">
        <v>54</v>
      </c>
      <c r="H24" s="50"/>
    </row>
    <row r="25" s="183" customFormat="1" ht="56.25" spans="1:8">
      <c r="A25" s="205">
        <v>18</v>
      </c>
      <c r="B25" s="45" t="s">
        <v>59</v>
      </c>
      <c r="C25" s="203">
        <v>9000</v>
      </c>
      <c r="D25" s="206" t="s">
        <v>60</v>
      </c>
      <c r="E25" s="212">
        <v>90.82</v>
      </c>
      <c r="F25" s="204" t="str">
        <f t="shared" si="0"/>
        <v>A</v>
      </c>
      <c r="G25" s="211" t="s">
        <v>54</v>
      </c>
      <c r="H25" s="50"/>
    </row>
    <row r="26" s="183" customFormat="1" ht="131.25" spans="1:8">
      <c r="A26" s="205">
        <v>19</v>
      </c>
      <c r="B26" s="45" t="s">
        <v>61</v>
      </c>
      <c r="C26" s="203">
        <v>1620</v>
      </c>
      <c r="D26" s="206" t="s">
        <v>62</v>
      </c>
      <c r="E26" s="212">
        <v>91.37</v>
      </c>
      <c r="F26" s="204" t="str">
        <f t="shared" si="0"/>
        <v>A</v>
      </c>
      <c r="G26" s="211" t="s">
        <v>54</v>
      </c>
      <c r="H26" s="50"/>
    </row>
    <row r="27" s="183" customFormat="1" ht="131.25" spans="1:8">
      <c r="A27" s="205">
        <v>20</v>
      </c>
      <c r="B27" s="45" t="s">
        <v>63</v>
      </c>
      <c r="C27" s="203">
        <v>190</v>
      </c>
      <c r="D27" s="206" t="s">
        <v>64</v>
      </c>
      <c r="E27" s="212">
        <v>93.39</v>
      </c>
      <c r="F27" s="204" t="str">
        <f t="shared" si="0"/>
        <v>A</v>
      </c>
      <c r="G27" s="211" t="s">
        <v>54</v>
      </c>
      <c r="H27" s="50"/>
    </row>
    <row r="28" s="183" customFormat="1" ht="131.25" spans="1:8">
      <c r="A28" s="205">
        <v>21</v>
      </c>
      <c r="B28" s="45" t="s">
        <v>65</v>
      </c>
      <c r="C28" s="203">
        <v>1147.0459</v>
      </c>
      <c r="D28" s="206" t="s">
        <v>66</v>
      </c>
      <c r="E28" s="213">
        <v>93.52</v>
      </c>
      <c r="F28" s="204" t="str">
        <f t="shared" si="0"/>
        <v>A</v>
      </c>
      <c r="G28" s="211" t="s">
        <v>54</v>
      </c>
      <c r="H28" s="50"/>
    </row>
    <row r="29" s="183" customFormat="1" ht="75" spans="1:8">
      <c r="A29" s="205">
        <v>22</v>
      </c>
      <c r="B29" s="45" t="s">
        <v>67</v>
      </c>
      <c r="C29" s="203">
        <v>63000</v>
      </c>
      <c r="D29" s="214" t="s">
        <v>68</v>
      </c>
      <c r="E29" s="203">
        <v>91.37</v>
      </c>
      <c r="F29" s="204" t="str">
        <f t="shared" si="0"/>
        <v>A</v>
      </c>
      <c r="G29" s="211" t="s">
        <v>69</v>
      </c>
      <c r="H29" s="50"/>
    </row>
    <row r="30" s="183" customFormat="1" ht="93.75" spans="1:8">
      <c r="A30" s="205">
        <v>23</v>
      </c>
      <c r="B30" s="45" t="s">
        <v>70</v>
      </c>
      <c r="C30" s="203">
        <v>2500</v>
      </c>
      <c r="D30" s="215" t="s">
        <v>71</v>
      </c>
      <c r="E30" s="203">
        <v>84.12</v>
      </c>
      <c r="F30" s="204" t="str">
        <f t="shared" si="0"/>
        <v>B</v>
      </c>
      <c r="G30" s="211" t="s">
        <v>69</v>
      </c>
      <c r="H30" s="50"/>
    </row>
    <row r="31" s="183" customFormat="1" ht="93.75" spans="1:8">
      <c r="A31" s="205">
        <v>24</v>
      </c>
      <c r="B31" s="45" t="s">
        <v>72</v>
      </c>
      <c r="C31" s="203">
        <v>2000</v>
      </c>
      <c r="D31" s="206" t="s">
        <v>73</v>
      </c>
      <c r="E31" s="203">
        <v>68.7</v>
      </c>
      <c r="F31" s="204" t="str">
        <f t="shared" si="0"/>
        <v>C</v>
      </c>
      <c r="G31" s="211" t="s">
        <v>69</v>
      </c>
      <c r="H31" s="50"/>
    </row>
    <row r="32" s="183" customFormat="1" ht="112.5" spans="1:8">
      <c r="A32" s="205">
        <v>25</v>
      </c>
      <c r="B32" s="45" t="s">
        <v>74</v>
      </c>
      <c r="C32" s="203">
        <v>1659</v>
      </c>
      <c r="D32" s="206" t="s">
        <v>75</v>
      </c>
      <c r="E32" s="203">
        <v>91.91</v>
      </c>
      <c r="F32" s="204" t="str">
        <f t="shared" si="0"/>
        <v>A</v>
      </c>
      <c r="G32" s="211" t="s">
        <v>69</v>
      </c>
      <c r="H32" s="50"/>
    </row>
    <row r="33" s="183" customFormat="1" ht="75" spans="1:8">
      <c r="A33" s="205">
        <v>26</v>
      </c>
      <c r="B33" s="45" t="s">
        <v>76</v>
      </c>
      <c r="C33" s="203">
        <v>500</v>
      </c>
      <c r="D33" s="206" t="s">
        <v>77</v>
      </c>
      <c r="E33" s="203">
        <v>91.43</v>
      </c>
      <c r="F33" s="204" t="str">
        <f t="shared" si="0"/>
        <v>A</v>
      </c>
      <c r="G33" s="211" t="s">
        <v>69</v>
      </c>
      <c r="H33" s="50"/>
    </row>
    <row r="34" s="183" customFormat="1" ht="93.75" spans="1:8">
      <c r="A34" s="205">
        <v>27</v>
      </c>
      <c r="B34" s="45" t="s">
        <v>78</v>
      </c>
      <c r="C34" s="203">
        <v>614.89</v>
      </c>
      <c r="D34" s="215" t="s">
        <v>79</v>
      </c>
      <c r="E34" s="203">
        <v>92</v>
      </c>
      <c r="F34" s="204" t="str">
        <f t="shared" si="0"/>
        <v>A</v>
      </c>
      <c r="G34" s="211" t="s">
        <v>80</v>
      </c>
      <c r="H34" s="50"/>
    </row>
    <row r="35" s="183" customFormat="1" ht="112.5" spans="1:8">
      <c r="A35" s="205">
        <v>28</v>
      </c>
      <c r="B35" s="45" t="s">
        <v>81</v>
      </c>
      <c r="C35" s="203">
        <v>388</v>
      </c>
      <c r="D35" s="215" t="s">
        <v>82</v>
      </c>
      <c r="E35" s="203">
        <v>95.17</v>
      </c>
      <c r="F35" s="204" t="str">
        <f t="shared" si="0"/>
        <v>A</v>
      </c>
      <c r="G35" s="211" t="s">
        <v>80</v>
      </c>
      <c r="H35" s="50"/>
    </row>
    <row r="36" s="183" customFormat="1" ht="75" spans="1:8">
      <c r="A36" s="205">
        <v>29</v>
      </c>
      <c r="B36" s="45" t="s">
        <v>83</v>
      </c>
      <c r="C36" s="203">
        <v>895</v>
      </c>
      <c r="D36" s="206" t="s">
        <v>84</v>
      </c>
      <c r="E36" s="203">
        <v>97.21</v>
      </c>
      <c r="F36" s="204" t="str">
        <f t="shared" si="0"/>
        <v>A</v>
      </c>
      <c r="G36" s="211" t="s">
        <v>85</v>
      </c>
      <c r="H36" s="50"/>
    </row>
    <row r="37" s="183" customFormat="1" ht="93.75" spans="1:8">
      <c r="A37" s="205">
        <v>30</v>
      </c>
      <c r="B37" s="45" t="s">
        <v>86</v>
      </c>
      <c r="C37" s="203">
        <v>80000</v>
      </c>
      <c r="D37" s="206" t="s">
        <v>87</v>
      </c>
      <c r="E37" s="203">
        <v>91.97</v>
      </c>
      <c r="F37" s="204" t="str">
        <f t="shared" si="0"/>
        <v>A</v>
      </c>
      <c r="G37" s="211" t="s">
        <v>88</v>
      </c>
      <c r="H37" s="50"/>
    </row>
    <row r="38" s="183" customFormat="1" ht="93.75" spans="1:8">
      <c r="A38" s="205">
        <v>31</v>
      </c>
      <c r="B38" s="45" t="s">
        <v>89</v>
      </c>
      <c r="C38" s="203">
        <v>43076</v>
      </c>
      <c r="D38" s="216" t="s">
        <v>90</v>
      </c>
      <c r="E38" s="203">
        <v>90.13</v>
      </c>
      <c r="F38" s="204" t="str">
        <f t="shared" si="0"/>
        <v>A</v>
      </c>
      <c r="G38" s="204" t="s">
        <v>91</v>
      </c>
      <c r="H38" s="50"/>
    </row>
    <row r="39" s="183" customFormat="1" ht="112.5" spans="1:8">
      <c r="A39" s="205">
        <v>32</v>
      </c>
      <c r="B39" s="45" t="s">
        <v>92</v>
      </c>
      <c r="C39" s="203">
        <v>85439</v>
      </c>
      <c r="D39" s="215" t="s">
        <v>93</v>
      </c>
      <c r="E39" s="203">
        <v>94.87</v>
      </c>
      <c r="F39" s="204" t="str">
        <f t="shared" si="0"/>
        <v>A</v>
      </c>
      <c r="G39" s="204" t="s">
        <v>91</v>
      </c>
      <c r="H39" s="50"/>
    </row>
    <row r="40" s="183" customFormat="1" ht="56.25" spans="1:8">
      <c r="A40" s="205">
        <v>33</v>
      </c>
      <c r="B40" s="45" t="s">
        <v>94</v>
      </c>
      <c r="C40" s="203">
        <v>15063</v>
      </c>
      <c r="D40" s="206" t="s">
        <v>95</v>
      </c>
      <c r="E40" s="203">
        <v>95.85</v>
      </c>
      <c r="F40" s="204" t="str">
        <f t="shared" si="0"/>
        <v>A</v>
      </c>
      <c r="G40" s="204" t="s">
        <v>96</v>
      </c>
      <c r="H40" s="50"/>
    </row>
    <row r="41" s="183" customFormat="1" ht="56.25" spans="1:8">
      <c r="A41" s="205">
        <v>34</v>
      </c>
      <c r="B41" s="45" t="s">
        <v>97</v>
      </c>
      <c r="C41" s="203">
        <v>8376</v>
      </c>
      <c r="D41" s="206" t="s">
        <v>98</v>
      </c>
      <c r="E41" s="203">
        <v>93</v>
      </c>
      <c r="F41" s="204" t="str">
        <f t="shared" ref="F41:F68" si="1">IF(E41&gt;=90,"A",IF(E41&gt;=80,"B",IF(E41&gt;=60,"C",IF(E41&lt;60,"D"))))</f>
        <v>A</v>
      </c>
      <c r="G41" s="204" t="s">
        <v>99</v>
      </c>
      <c r="H41" s="50"/>
    </row>
    <row r="42" s="183" customFormat="1" ht="93.75" spans="1:8">
      <c r="A42" s="205">
        <v>35</v>
      </c>
      <c r="B42" s="45" t="s">
        <v>100</v>
      </c>
      <c r="C42" s="203">
        <v>5438</v>
      </c>
      <c r="D42" s="206" t="s">
        <v>101</v>
      </c>
      <c r="E42" s="203">
        <v>92</v>
      </c>
      <c r="F42" s="204" t="str">
        <f t="shared" si="1"/>
        <v>A</v>
      </c>
      <c r="G42" s="204" t="s">
        <v>99</v>
      </c>
      <c r="H42" s="50"/>
    </row>
    <row r="43" s="183" customFormat="1" ht="75" spans="1:8">
      <c r="A43" s="205">
        <v>36</v>
      </c>
      <c r="B43" s="45" t="s">
        <v>102</v>
      </c>
      <c r="C43" s="203">
        <v>2300</v>
      </c>
      <c r="D43" s="206" t="s">
        <v>103</v>
      </c>
      <c r="E43" s="203">
        <v>90</v>
      </c>
      <c r="F43" s="204" t="str">
        <f t="shared" si="1"/>
        <v>A</v>
      </c>
      <c r="G43" s="204" t="s">
        <v>99</v>
      </c>
      <c r="H43" s="50"/>
    </row>
    <row r="44" s="183" customFormat="1" ht="56.25" spans="1:8">
      <c r="A44" s="205">
        <v>37</v>
      </c>
      <c r="B44" s="45" t="s">
        <v>104</v>
      </c>
      <c r="C44" s="203">
        <v>1865</v>
      </c>
      <c r="D44" s="206" t="s">
        <v>105</v>
      </c>
      <c r="E44" s="203">
        <v>90</v>
      </c>
      <c r="F44" s="204" t="str">
        <f t="shared" si="1"/>
        <v>A</v>
      </c>
      <c r="G44" s="204" t="s">
        <v>99</v>
      </c>
      <c r="H44" s="50"/>
    </row>
    <row r="45" s="183" customFormat="1" ht="75" spans="1:8">
      <c r="A45" s="205">
        <v>38</v>
      </c>
      <c r="B45" s="45" t="s">
        <v>106</v>
      </c>
      <c r="C45" s="203">
        <v>2625</v>
      </c>
      <c r="D45" s="206" t="s">
        <v>107</v>
      </c>
      <c r="E45" s="203">
        <v>90</v>
      </c>
      <c r="F45" s="204" t="str">
        <f t="shared" si="1"/>
        <v>A</v>
      </c>
      <c r="G45" s="204" t="s">
        <v>99</v>
      </c>
      <c r="H45" s="50"/>
    </row>
    <row r="46" s="183" customFormat="1" ht="75" spans="1:8">
      <c r="A46" s="205">
        <v>39</v>
      </c>
      <c r="B46" s="45" t="s">
        <v>108</v>
      </c>
      <c r="C46" s="203">
        <v>26635</v>
      </c>
      <c r="D46" s="206" t="s">
        <v>109</v>
      </c>
      <c r="E46" s="203">
        <v>93.32</v>
      </c>
      <c r="F46" s="204" t="str">
        <f t="shared" si="1"/>
        <v>A</v>
      </c>
      <c r="G46" s="204" t="s">
        <v>110</v>
      </c>
      <c r="H46" s="50"/>
    </row>
    <row r="47" s="183" customFormat="1" ht="93.75" spans="1:8">
      <c r="A47" s="205">
        <v>40</v>
      </c>
      <c r="B47" s="217" t="s">
        <v>111</v>
      </c>
      <c r="C47" s="203">
        <v>5000</v>
      </c>
      <c r="D47" s="218" t="s">
        <v>112</v>
      </c>
      <c r="E47" s="203">
        <v>88.36</v>
      </c>
      <c r="F47" s="204" t="str">
        <f t="shared" si="1"/>
        <v>B</v>
      </c>
      <c r="G47" s="45" t="s">
        <v>113</v>
      </c>
      <c r="H47" s="50"/>
    </row>
    <row r="48" s="183" customFormat="1" ht="56.25" spans="1:8">
      <c r="A48" s="205">
        <v>41</v>
      </c>
      <c r="B48" s="217" t="s">
        <v>114</v>
      </c>
      <c r="C48" s="203">
        <v>650</v>
      </c>
      <c r="D48" s="219" t="s">
        <v>115</v>
      </c>
      <c r="E48" s="203">
        <v>98.57</v>
      </c>
      <c r="F48" s="204" t="str">
        <f t="shared" si="1"/>
        <v>A</v>
      </c>
      <c r="G48" s="45" t="s">
        <v>113</v>
      </c>
      <c r="H48" s="50"/>
    </row>
    <row r="49" s="183" customFormat="1" ht="112.5" spans="1:8">
      <c r="A49" s="205">
        <v>42</v>
      </c>
      <c r="B49" s="45" t="s">
        <v>116</v>
      </c>
      <c r="C49" s="203">
        <v>6286.4</v>
      </c>
      <c r="D49" s="215" t="s">
        <v>117</v>
      </c>
      <c r="E49" s="203">
        <v>94.86</v>
      </c>
      <c r="F49" s="204" t="str">
        <f t="shared" si="1"/>
        <v>A</v>
      </c>
      <c r="G49" s="204" t="s">
        <v>118</v>
      </c>
      <c r="H49" s="50"/>
    </row>
    <row r="50" s="183" customFormat="1" ht="56.25" spans="1:8">
      <c r="A50" s="205">
        <v>43</v>
      </c>
      <c r="B50" s="45" t="s">
        <v>119</v>
      </c>
      <c r="C50" s="203">
        <v>484.1</v>
      </c>
      <c r="D50" s="215" t="s">
        <v>120</v>
      </c>
      <c r="E50" s="203">
        <v>93.03</v>
      </c>
      <c r="F50" s="204" t="str">
        <f t="shared" si="1"/>
        <v>A</v>
      </c>
      <c r="G50" s="204" t="s">
        <v>118</v>
      </c>
      <c r="H50" s="50"/>
    </row>
    <row r="51" s="183" customFormat="1" ht="131.25" spans="1:8">
      <c r="A51" s="205">
        <v>44</v>
      </c>
      <c r="B51" s="45" t="s">
        <v>121</v>
      </c>
      <c r="C51" s="203">
        <v>400</v>
      </c>
      <c r="D51" s="206" t="s">
        <v>122</v>
      </c>
      <c r="E51" s="203">
        <v>90</v>
      </c>
      <c r="F51" s="204" t="str">
        <f t="shared" si="1"/>
        <v>A</v>
      </c>
      <c r="G51" s="45" t="s">
        <v>123</v>
      </c>
      <c r="H51" s="50"/>
    </row>
    <row r="52" s="183" customFormat="1" ht="93.75" spans="1:8">
      <c r="A52" s="205">
        <v>45</v>
      </c>
      <c r="B52" s="217" t="s">
        <v>124</v>
      </c>
      <c r="C52" s="203">
        <v>12276.28</v>
      </c>
      <c r="D52" s="220" t="s">
        <v>125</v>
      </c>
      <c r="E52" s="203">
        <v>94.54</v>
      </c>
      <c r="F52" s="204" t="str">
        <f t="shared" si="1"/>
        <v>A</v>
      </c>
      <c r="G52" s="204" t="s">
        <v>126</v>
      </c>
      <c r="H52" s="50"/>
    </row>
    <row r="53" s="183" customFormat="1" ht="93.75" spans="1:8">
      <c r="A53" s="205">
        <v>46</v>
      </c>
      <c r="B53" s="217" t="s">
        <v>127</v>
      </c>
      <c r="C53" s="203">
        <v>604.27</v>
      </c>
      <c r="D53" s="220" t="s">
        <v>128</v>
      </c>
      <c r="E53" s="203">
        <v>96.4</v>
      </c>
      <c r="F53" s="204" t="str">
        <f t="shared" si="1"/>
        <v>A</v>
      </c>
      <c r="G53" s="204" t="s">
        <v>126</v>
      </c>
      <c r="H53" s="50"/>
    </row>
    <row r="54" s="183" customFormat="1" ht="112.5" spans="1:8">
      <c r="A54" s="205">
        <v>47</v>
      </c>
      <c r="B54" s="45" t="s">
        <v>129</v>
      </c>
      <c r="C54" s="203">
        <v>687</v>
      </c>
      <c r="D54" s="215" t="s">
        <v>130</v>
      </c>
      <c r="E54" s="203">
        <v>94</v>
      </c>
      <c r="F54" s="204" t="str">
        <f t="shared" si="1"/>
        <v>A</v>
      </c>
      <c r="G54" s="204" t="s">
        <v>131</v>
      </c>
      <c r="H54" s="50"/>
    </row>
    <row r="55" s="183" customFormat="1" ht="56.25" spans="1:8">
      <c r="A55" s="205">
        <v>48</v>
      </c>
      <c r="B55" s="45" t="s">
        <v>132</v>
      </c>
      <c r="C55" s="203">
        <v>6000</v>
      </c>
      <c r="D55" s="206" t="s">
        <v>133</v>
      </c>
      <c r="E55" s="203">
        <v>98.37</v>
      </c>
      <c r="F55" s="204" t="str">
        <f t="shared" si="1"/>
        <v>A</v>
      </c>
      <c r="G55" s="204" t="s">
        <v>88</v>
      </c>
      <c r="H55" s="50"/>
    </row>
    <row r="56" s="183" customFormat="1" ht="75" spans="1:8">
      <c r="A56" s="205">
        <v>49</v>
      </c>
      <c r="B56" s="45" t="s">
        <v>134</v>
      </c>
      <c r="C56" s="203">
        <v>800</v>
      </c>
      <c r="D56" s="206" t="s">
        <v>135</v>
      </c>
      <c r="E56" s="203">
        <v>93.87</v>
      </c>
      <c r="F56" s="204" t="str">
        <f t="shared" si="1"/>
        <v>A</v>
      </c>
      <c r="G56" s="204" t="s">
        <v>88</v>
      </c>
      <c r="H56" s="50"/>
    </row>
    <row r="57" s="183" customFormat="1" ht="56.25" spans="1:8">
      <c r="A57" s="205">
        <v>50</v>
      </c>
      <c r="B57" s="45" t="s">
        <v>136</v>
      </c>
      <c r="C57" s="203">
        <v>2000</v>
      </c>
      <c r="D57" s="206" t="s">
        <v>137</v>
      </c>
      <c r="E57" s="203">
        <v>91.21</v>
      </c>
      <c r="F57" s="204" t="str">
        <f t="shared" si="1"/>
        <v>A</v>
      </c>
      <c r="G57" s="204" t="s">
        <v>88</v>
      </c>
      <c r="H57" s="50"/>
    </row>
    <row r="58" s="183" customFormat="1" ht="150" spans="1:8">
      <c r="A58" s="205">
        <v>51</v>
      </c>
      <c r="B58" s="221" t="s">
        <v>138</v>
      </c>
      <c r="C58" s="203">
        <v>6148</v>
      </c>
      <c r="D58" s="222" t="s">
        <v>139</v>
      </c>
      <c r="E58" s="203">
        <v>90.26</v>
      </c>
      <c r="F58" s="204" t="str">
        <f t="shared" si="1"/>
        <v>A</v>
      </c>
      <c r="G58" s="204" t="s">
        <v>140</v>
      </c>
      <c r="H58" s="50"/>
    </row>
    <row r="59" s="183" customFormat="1" ht="131.25" spans="1:8">
      <c r="A59" s="205">
        <v>52</v>
      </c>
      <c r="B59" s="221" t="s">
        <v>141</v>
      </c>
      <c r="C59" s="203">
        <v>22806.2</v>
      </c>
      <c r="D59" s="222" t="s">
        <v>142</v>
      </c>
      <c r="E59" s="203">
        <v>88.49</v>
      </c>
      <c r="F59" s="204" t="str">
        <f t="shared" si="1"/>
        <v>B</v>
      </c>
      <c r="G59" s="204" t="s">
        <v>143</v>
      </c>
      <c r="H59" s="50"/>
    </row>
    <row r="60" s="183" customFormat="1" ht="150" spans="1:8">
      <c r="A60" s="205">
        <v>53</v>
      </c>
      <c r="B60" s="221" t="s">
        <v>144</v>
      </c>
      <c r="C60" s="203">
        <v>75000</v>
      </c>
      <c r="D60" s="222" t="s">
        <v>145</v>
      </c>
      <c r="E60" s="203">
        <v>90</v>
      </c>
      <c r="F60" s="204" t="str">
        <f t="shared" si="1"/>
        <v>A</v>
      </c>
      <c r="G60" s="204" t="s">
        <v>143</v>
      </c>
      <c r="H60" s="50"/>
    </row>
    <row r="61" s="183" customFormat="1" ht="93.75" spans="1:8">
      <c r="A61" s="205">
        <v>54</v>
      </c>
      <c r="B61" s="221" t="s">
        <v>146</v>
      </c>
      <c r="C61" s="203">
        <v>1189.31</v>
      </c>
      <c r="D61" s="222" t="s">
        <v>147</v>
      </c>
      <c r="E61" s="203">
        <v>95</v>
      </c>
      <c r="F61" s="204" t="str">
        <f t="shared" si="1"/>
        <v>A</v>
      </c>
      <c r="G61" s="204" t="s">
        <v>148</v>
      </c>
      <c r="H61" s="50"/>
    </row>
    <row r="62" s="183" customFormat="1" ht="150" spans="1:8">
      <c r="A62" s="205">
        <v>55</v>
      </c>
      <c r="B62" s="221" t="s">
        <v>149</v>
      </c>
      <c r="C62" s="203">
        <v>2799</v>
      </c>
      <c r="D62" s="222" t="s">
        <v>150</v>
      </c>
      <c r="E62" s="203">
        <v>98.94</v>
      </c>
      <c r="F62" s="204" t="str">
        <f t="shared" si="1"/>
        <v>A</v>
      </c>
      <c r="G62" s="204" t="s">
        <v>22</v>
      </c>
      <c r="H62" s="50"/>
    </row>
    <row r="63" s="183" customFormat="1" ht="131.25" spans="1:8">
      <c r="A63" s="205">
        <v>56</v>
      </c>
      <c r="B63" s="45" t="s">
        <v>151</v>
      </c>
      <c r="C63" s="203">
        <v>1380</v>
      </c>
      <c r="D63" s="222" t="s">
        <v>152</v>
      </c>
      <c r="E63" s="203">
        <v>92.6</v>
      </c>
      <c r="F63" s="204" t="str">
        <f t="shared" si="1"/>
        <v>A</v>
      </c>
      <c r="G63" s="204" t="s">
        <v>153</v>
      </c>
      <c r="H63" s="50"/>
    </row>
    <row r="64" s="183" customFormat="1" ht="187.5" spans="1:8">
      <c r="A64" s="205">
        <v>57</v>
      </c>
      <c r="B64" s="45" t="s">
        <v>154</v>
      </c>
      <c r="C64" s="203">
        <v>732180</v>
      </c>
      <c r="D64" s="222" t="s">
        <v>155</v>
      </c>
      <c r="E64" s="203">
        <v>100</v>
      </c>
      <c r="F64" s="204" t="str">
        <f t="shared" si="1"/>
        <v>A</v>
      </c>
      <c r="G64" s="204" t="s">
        <v>156</v>
      </c>
      <c r="H64" s="50"/>
    </row>
    <row r="65" s="183" customFormat="1" ht="131.25" spans="1:8">
      <c r="A65" s="205">
        <v>58</v>
      </c>
      <c r="B65" s="45" t="s">
        <v>157</v>
      </c>
      <c r="C65" s="203">
        <v>264756</v>
      </c>
      <c r="D65" s="222" t="s">
        <v>158</v>
      </c>
      <c r="E65" s="203">
        <v>99.97</v>
      </c>
      <c r="F65" s="204" t="str">
        <f t="shared" si="1"/>
        <v>A</v>
      </c>
      <c r="G65" s="204" t="s">
        <v>159</v>
      </c>
      <c r="H65" s="223"/>
    </row>
    <row r="66" s="183" customFormat="1" ht="71" customHeight="1" spans="1:8">
      <c r="A66" s="205">
        <v>59</v>
      </c>
      <c r="B66" s="45" t="s">
        <v>160</v>
      </c>
      <c r="C66" s="203">
        <v>210.14</v>
      </c>
      <c r="D66" s="224" t="s">
        <v>161</v>
      </c>
      <c r="E66" s="39">
        <v>0</v>
      </c>
      <c r="F66" s="204"/>
      <c r="G66" s="211" t="s">
        <v>85</v>
      </c>
      <c r="H66" s="50" t="s">
        <v>162</v>
      </c>
    </row>
    <row r="67" s="183" customFormat="1" ht="71" customHeight="1" spans="1:8">
      <c r="A67" s="205">
        <v>60</v>
      </c>
      <c r="B67" s="45" t="s">
        <v>163</v>
      </c>
      <c r="C67" s="203">
        <v>35000</v>
      </c>
      <c r="D67" s="225" t="s">
        <v>164</v>
      </c>
      <c r="E67" s="39">
        <v>0</v>
      </c>
      <c r="F67" s="204"/>
      <c r="G67" s="211" t="s">
        <v>165</v>
      </c>
      <c r="H67" s="50" t="s">
        <v>162</v>
      </c>
    </row>
    <row r="68" s="183" customFormat="1" ht="82" customHeight="1" spans="1:8">
      <c r="A68" s="205">
        <v>61</v>
      </c>
      <c r="B68" s="207" t="s">
        <v>166</v>
      </c>
      <c r="C68" s="203">
        <v>14075.9</v>
      </c>
      <c r="D68" s="226" t="s">
        <v>167</v>
      </c>
      <c r="E68" s="227">
        <v>91.02</v>
      </c>
      <c r="F68" s="204" t="str">
        <f t="shared" si="1"/>
        <v>A</v>
      </c>
      <c r="G68" s="208" t="s">
        <v>168</v>
      </c>
      <c r="H68" s="50"/>
    </row>
    <row r="69" s="183" customFormat="1" ht="47" customHeight="1" spans="1:8">
      <c r="A69" s="228" t="s">
        <v>169</v>
      </c>
      <c r="B69" s="205"/>
      <c r="C69" s="203">
        <f>SUM(C70:C79)</f>
        <v>189047.55</v>
      </c>
      <c r="D69" s="222"/>
      <c r="E69" s="203"/>
      <c r="F69" s="204"/>
      <c r="G69" s="204"/>
      <c r="H69" s="223"/>
    </row>
    <row r="70" s="183" customFormat="1" ht="75" spans="1:8">
      <c r="A70" s="205">
        <v>1</v>
      </c>
      <c r="B70" s="221" t="s">
        <v>170</v>
      </c>
      <c r="C70" s="229">
        <v>12800</v>
      </c>
      <c r="D70" s="222" t="s">
        <v>171</v>
      </c>
      <c r="E70" s="230" t="s">
        <v>172</v>
      </c>
      <c r="F70" s="231"/>
      <c r="G70" s="221" t="s">
        <v>44</v>
      </c>
      <c r="H70" s="223"/>
    </row>
    <row r="71" s="183" customFormat="1" ht="93.75" spans="1:8">
      <c r="A71" s="205">
        <v>2</v>
      </c>
      <c r="B71" s="221" t="s">
        <v>173</v>
      </c>
      <c r="C71" s="229">
        <v>20000</v>
      </c>
      <c r="D71" s="222" t="s">
        <v>174</v>
      </c>
      <c r="E71" s="230" t="s">
        <v>172</v>
      </c>
      <c r="F71" s="231"/>
      <c r="G71" s="221" t="s">
        <v>168</v>
      </c>
      <c r="H71" s="223"/>
    </row>
    <row r="72" s="183" customFormat="1" ht="75" spans="1:8">
      <c r="A72" s="205">
        <v>3</v>
      </c>
      <c r="B72" s="221" t="s">
        <v>175</v>
      </c>
      <c r="C72" s="229">
        <v>30000</v>
      </c>
      <c r="D72" s="222" t="s">
        <v>176</v>
      </c>
      <c r="E72" s="230" t="s">
        <v>172</v>
      </c>
      <c r="F72" s="231"/>
      <c r="G72" s="221" t="s">
        <v>177</v>
      </c>
      <c r="H72" s="223"/>
    </row>
    <row r="73" s="183" customFormat="1" ht="131.25" spans="1:8">
      <c r="A73" s="205">
        <v>4</v>
      </c>
      <c r="B73" s="221" t="s">
        <v>178</v>
      </c>
      <c r="C73" s="229">
        <v>4995</v>
      </c>
      <c r="D73" s="222" t="s">
        <v>179</v>
      </c>
      <c r="E73" s="230" t="s">
        <v>172</v>
      </c>
      <c r="F73" s="231"/>
      <c r="G73" s="221" t="s">
        <v>180</v>
      </c>
      <c r="H73" s="223"/>
    </row>
    <row r="74" s="183" customFormat="1" ht="93.75" spans="1:8">
      <c r="A74" s="205">
        <v>5</v>
      </c>
      <c r="B74" s="221" t="s">
        <v>181</v>
      </c>
      <c r="C74" s="229">
        <v>30212.55</v>
      </c>
      <c r="D74" s="222" t="s">
        <v>182</v>
      </c>
      <c r="E74" s="230" t="s">
        <v>172</v>
      </c>
      <c r="F74" s="231"/>
      <c r="G74" s="221" t="s">
        <v>183</v>
      </c>
      <c r="H74" s="223"/>
    </row>
    <row r="75" s="183" customFormat="1" ht="150" spans="1:8">
      <c r="A75" s="205">
        <v>6</v>
      </c>
      <c r="B75" s="232" t="s">
        <v>184</v>
      </c>
      <c r="C75" s="229">
        <v>27274</v>
      </c>
      <c r="D75" s="222" t="s">
        <v>185</v>
      </c>
      <c r="E75" s="230" t="s">
        <v>186</v>
      </c>
      <c r="F75" s="231"/>
      <c r="G75" s="221" t="s">
        <v>110</v>
      </c>
      <c r="H75" s="223"/>
    </row>
    <row r="76" s="183" customFormat="1" ht="131.25" spans="1:8">
      <c r="A76" s="205">
        <v>7</v>
      </c>
      <c r="B76" s="221" t="s">
        <v>187</v>
      </c>
      <c r="C76" s="229">
        <v>6420</v>
      </c>
      <c r="D76" s="222" t="s">
        <v>188</v>
      </c>
      <c r="E76" s="230" t="s">
        <v>172</v>
      </c>
      <c r="F76" s="231"/>
      <c r="G76" s="221" t="s">
        <v>113</v>
      </c>
      <c r="H76" s="223"/>
    </row>
    <row r="77" s="183" customFormat="1" ht="206.25" spans="1:8">
      <c r="A77" s="205">
        <v>8</v>
      </c>
      <c r="B77" s="221" t="s">
        <v>189</v>
      </c>
      <c r="C77" s="229">
        <v>6400</v>
      </c>
      <c r="D77" s="222" t="s">
        <v>190</v>
      </c>
      <c r="E77" s="230" t="s">
        <v>172</v>
      </c>
      <c r="F77" s="231"/>
      <c r="G77" s="221" t="s">
        <v>113</v>
      </c>
      <c r="H77" s="223"/>
    </row>
    <row r="78" s="183" customFormat="1" ht="206.25" spans="1:8">
      <c r="A78" s="205">
        <v>9</v>
      </c>
      <c r="B78" s="221" t="s">
        <v>191</v>
      </c>
      <c r="C78" s="229">
        <v>30946</v>
      </c>
      <c r="D78" s="222" t="s">
        <v>192</v>
      </c>
      <c r="E78" s="230" t="s">
        <v>186</v>
      </c>
      <c r="F78" s="231"/>
      <c r="G78" s="221" t="s">
        <v>193</v>
      </c>
      <c r="H78" s="223"/>
    </row>
    <row r="79" s="183" customFormat="1" ht="93.75" spans="1:8">
      <c r="A79" s="205">
        <v>10</v>
      </c>
      <c r="B79" s="221" t="s">
        <v>194</v>
      </c>
      <c r="C79" s="229">
        <v>20000</v>
      </c>
      <c r="D79" s="222" t="s">
        <v>195</v>
      </c>
      <c r="E79" s="230" t="s">
        <v>172</v>
      </c>
      <c r="F79" s="231"/>
      <c r="G79" s="221" t="s">
        <v>196</v>
      </c>
      <c r="H79" s="223"/>
    </row>
    <row r="80" ht="18.75" spans="1:8">
      <c r="F80" s="233"/>
    </row>
    <row r="81" ht="18.75" spans="6:6">
      <c r="F81" s="233"/>
    </row>
    <row r="82" ht="18.75" spans="6:6">
      <c r="F82" s="233"/>
    </row>
    <row r="83" ht="18.75" spans="6:6">
      <c r="F83" s="233"/>
    </row>
    <row r="84" ht="18.75" spans="6:6">
      <c r="F84" s="233"/>
    </row>
    <row r="85" ht="18.75" spans="6:6">
      <c r="F85" s="233"/>
    </row>
    <row r="86" ht="18.75" spans="6:6">
      <c r="F86" s="233"/>
    </row>
    <row r="87" ht="18.75" spans="6:6">
      <c r="F87" s="233"/>
    </row>
    <row r="88" ht="18.75" spans="6:6">
      <c r="F88" s="233"/>
    </row>
    <row r="89" ht="18.75" spans="6:6">
      <c r="F89" s="233"/>
    </row>
    <row r="90" ht="18.75" spans="6:6">
      <c r="F90" s="233"/>
    </row>
    <row r="91" ht="18.75" spans="6:6">
      <c r="F91" s="233"/>
    </row>
    <row r="92" ht="18.75" spans="6:6">
      <c r="F92" s="233"/>
    </row>
    <row r="93" ht="18.75" spans="6:6">
      <c r="F93" s="233"/>
    </row>
  </sheetData>
  <mergeCells count="23">
    <mergeCell ref="A1:B1"/>
    <mergeCell ref="A2:H2"/>
    <mergeCell ref="A3:H3"/>
    <mergeCell ref="E4:F4"/>
    <mergeCell ref="A6:B6"/>
    <mergeCell ref="A7:B7"/>
    <mergeCell ref="A69:B69"/>
    <mergeCell ref="E70:F70"/>
    <mergeCell ref="E71:F71"/>
    <mergeCell ref="E72:F72"/>
    <mergeCell ref="E73:F73"/>
    <mergeCell ref="E74:F74"/>
    <mergeCell ref="E75:F75"/>
    <mergeCell ref="E76:F76"/>
    <mergeCell ref="E77:F77"/>
    <mergeCell ref="E78:F78"/>
    <mergeCell ref="E79:F79"/>
    <mergeCell ref="A4:A5"/>
    <mergeCell ref="B4:B5"/>
    <mergeCell ref="C4:C5"/>
    <mergeCell ref="D4:D5"/>
    <mergeCell ref="G4:G5"/>
    <mergeCell ref="H4:H5"/>
  </mergeCells>
  <printOptions horizontalCentered="1"/>
  <pageMargins left="0.472222222222222" right="0.472222222222222" top="0.511805555555556" bottom="0.786805555555556" header="0.5" footer="0.511805555555556"/>
  <pageSetup paperSize="9" scale="65" orientation="landscape" blackAndWhite="1" horizontalDpi="600"/>
  <headerFooter>
    <oddFooter>&amp;C&amp;14第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view="pageBreakPreview" zoomScaleNormal="100" topLeftCell="A2" workbookViewId="0">
      <selection activeCell="P17" sqref="P17"/>
    </sheetView>
  </sheetViews>
  <sheetFormatPr defaultColWidth="9.33333333333333" defaultRowHeight="14.25"/>
  <cols>
    <col min="1" max="1" width="5.75555555555556" style="4" customWidth="1"/>
    <col min="2" max="2" width="15.3333333333333" style="4" customWidth="1"/>
    <col min="3" max="3" width="32.2555555555556" style="4" customWidth="1"/>
    <col min="4" max="4" width="19.1666666666667" style="4" customWidth="1"/>
    <col min="5" max="5" width="12.9222222222222" style="4" customWidth="1"/>
    <col min="6" max="6" width="15.1444444444444" style="69" customWidth="1"/>
    <col min="7" max="7" width="22.5888888888889" style="4" customWidth="1"/>
    <col min="8" max="8" width="15.7555555555556" style="6" customWidth="1"/>
    <col min="9" max="9" width="15.3333333333333" style="4" customWidth="1"/>
    <col min="10" max="32" width="10.5" style="4" customWidth="1"/>
    <col min="33" max="16384" width="9.33333333333333" style="4" customWidth="1"/>
  </cols>
  <sheetData>
    <row r="1" s="4" customFormat="1" ht="20.25" spans="1:9">
      <c r="A1" s="148" t="s">
        <v>197</v>
      </c>
      <c r="B1" s="149"/>
      <c r="C1" s="150"/>
      <c r="D1" s="149"/>
      <c r="E1" s="151"/>
      <c r="F1" s="152"/>
      <c r="G1" s="151"/>
      <c r="H1" s="151"/>
      <c r="I1" s="153"/>
    </row>
    <row r="2" s="4" customFormat="1" ht="31.5" spans="1:9">
      <c r="A2" s="154" t="s">
        <v>198</v>
      </c>
      <c r="B2" s="154"/>
      <c r="C2" s="154"/>
      <c r="D2" s="154"/>
      <c r="E2" s="155"/>
      <c r="F2" s="156"/>
      <c r="G2" s="155"/>
      <c r="H2" s="155"/>
      <c r="I2" s="157"/>
    </row>
    <row r="3" s="4" customFormat="1" spans="1:9">
      <c r="A3" s="158" t="s">
        <v>199</v>
      </c>
      <c r="B3" s="158"/>
      <c r="C3" s="158"/>
      <c r="D3" s="158"/>
      <c r="E3" s="158"/>
      <c r="F3" s="159"/>
      <c r="G3" s="158"/>
      <c r="H3" s="160"/>
      <c r="I3" s="158"/>
    </row>
    <row r="4" s="67" customFormat="1" ht="27" spans="1:9">
      <c r="A4" s="161" t="s">
        <v>3</v>
      </c>
      <c r="B4" s="162" t="s">
        <v>200</v>
      </c>
      <c r="C4" s="163" t="s">
        <v>4</v>
      </c>
      <c r="D4" s="162" t="s">
        <v>8</v>
      </c>
      <c r="E4" s="162" t="s">
        <v>201</v>
      </c>
      <c r="F4" s="163" t="s">
        <v>202</v>
      </c>
      <c r="G4" s="162" t="s">
        <v>203</v>
      </c>
      <c r="H4" s="161" t="s">
        <v>204</v>
      </c>
      <c r="I4" s="162" t="s">
        <v>9</v>
      </c>
    </row>
    <row r="5" s="67" customFormat="1" spans="1:9">
      <c r="A5" s="164" t="s">
        <v>205</v>
      </c>
      <c r="B5" s="165"/>
      <c r="C5" s="165"/>
      <c r="D5" s="165"/>
      <c r="E5" s="166"/>
      <c r="F5" s="167">
        <f>SUM(F6:F27)</f>
        <v>224086.3</v>
      </c>
      <c r="G5" s="168"/>
      <c r="H5" s="169"/>
      <c r="I5" s="170"/>
    </row>
    <row r="6" s="67" customFormat="1" ht="27" spans="1:9">
      <c r="A6" s="171">
        <v>1</v>
      </c>
      <c r="B6" s="172" t="s">
        <v>206</v>
      </c>
      <c r="C6" s="173" t="s">
        <v>207</v>
      </c>
      <c r="D6" s="172" t="s">
        <v>208</v>
      </c>
      <c r="E6" s="172" t="s">
        <v>209</v>
      </c>
      <c r="F6" s="174">
        <v>3000</v>
      </c>
      <c r="G6" s="172" t="s">
        <v>210</v>
      </c>
      <c r="H6" s="169" t="s">
        <v>211</v>
      </c>
      <c r="I6" s="170"/>
    </row>
    <row r="7" s="67" customFormat="1" ht="27" spans="1:9">
      <c r="A7" s="171">
        <v>2</v>
      </c>
      <c r="B7" s="172" t="s">
        <v>212</v>
      </c>
      <c r="C7" s="173" t="s">
        <v>213</v>
      </c>
      <c r="D7" s="172" t="s">
        <v>214</v>
      </c>
      <c r="E7" s="172" t="s">
        <v>215</v>
      </c>
      <c r="F7" s="174">
        <v>1500</v>
      </c>
      <c r="G7" s="172" t="s">
        <v>216</v>
      </c>
      <c r="H7" s="169" t="s">
        <v>211</v>
      </c>
      <c r="I7" s="170"/>
    </row>
    <row r="8" s="67" customFormat="1" ht="27" spans="1:9">
      <c r="A8" s="171">
        <v>3</v>
      </c>
      <c r="B8" s="172" t="s">
        <v>217</v>
      </c>
      <c r="C8" s="173" t="s">
        <v>218</v>
      </c>
      <c r="D8" s="172" t="s">
        <v>44</v>
      </c>
      <c r="E8" s="172" t="s">
        <v>215</v>
      </c>
      <c r="F8" s="175">
        <v>20000</v>
      </c>
      <c r="G8" s="172" t="s">
        <v>219</v>
      </c>
      <c r="H8" s="172" t="s">
        <v>220</v>
      </c>
      <c r="I8" s="170"/>
    </row>
    <row r="9" s="67" customFormat="1" ht="27" spans="1:9">
      <c r="A9" s="171">
        <v>4</v>
      </c>
      <c r="B9" s="172"/>
      <c r="C9" s="173" t="s">
        <v>221</v>
      </c>
      <c r="D9" s="172" t="s">
        <v>44</v>
      </c>
      <c r="E9" s="172" t="s">
        <v>215</v>
      </c>
      <c r="F9" s="175">
        <v>21303</v>
      </c>
      <c r="G9" s="172" t="s">
        <v>222</v>
      </c>
      <c r="H9" s="172" t="s">
        <v>220</v>
      </c>
      <c r="I9" s="170"/>
    </row>
    <row r="10" s="67" customFormat="1" ht="27" spans="1:9">
      <c r="A10" s="171">
        <v>5</v>
      </c>
      <c r="B10" s="172"/>
      <c r="C10" s="173" t="s">
        <v>223</v>
      </c>
      <c r="D10" s="176" t="s">
        <v>168</v>
      </c>
      <c r="E10" s="172" t="s">
        <v>215</v>
      </c>
      <c r="F10" s="175">
        <v>10000</v>
      </c>
      <c r="G10" s="172" t="s">
        <v>224</v>
      </c>
      <c r="H10" s="172" t="s">
        <v>220</v>
      </c>
      <c r="I10" s="170"/>
    </row>
    <row r="11" s="67" customFormat="1" ht="27" spans="1:9">
      <c r="A11" s="171">
        <v>6</v>
      </c>
      <c r="B11" s="172"/>
      <c r="C11" s="173" t="s">
        <v>225</v>
      </c>
      <c r="D11" s="177" t="s">
        <v>168</v>
      </c>
      <c r="E11" s="172" t="s">
        <v>215</v>
      </c>
      <c r="F11" s="175">
        <v>1800</v>
      </c>
      <c r="G11" s="172" t="s">
        <v>224</v>
      </c>
      <c r="H11" s="172" t="s">
        <v>220</v>
      </c>
      <c r="I11" s="170"/>
    </row>
    <row r="12" s="67" customFormat="1" ht="40.5" spans="1:9">
      <c r="A12" s="171">
        <v>7</v>
      </c>
      <c r="B12" s="172"/>
      <c r="C12" s="173" t="s">
        <v>226</v>
      </c>
      <c r="D12" s="176" t="s">
        <v>34</v>
      </c>
      <c r="E12" s="172" t="s">
        <v>215</v>
      </c>
      <c r="F12" s="174">
        <v>3000</v>
      </c>
      <c r="G12" s="169" t="s">
        <v>227</v>
      </c>
      <c r="H12" s="169" t="s">
        <v>211</v>
      </c>
      <c r="I12" s="170"/>
    </row>
    <row r="13" s="67" customFormat="1" ht="27" spans="1:9">
      <c r="A13" s="171">
        <v>8</v>
      </c>
      <c r="B13" s="172" t="s">
        <v>228</v>
      </c>
      <c r="C13" s="173" t="s">
        <v>229</v>
      </c>
      <c r="D13" s="177" t="s">
        <v>54</v>
      </c>
      <c r="E13" s="172" t="s">
        <v>215</v>
      </c>
      <c r="F13" s="174">
        <v>5900</v>
      </c>
      <c r="G13" s="172" t="s">
        <v>216</v>
      </c>
      <c r="H13" s="177" t="s">
        <v>220</v>
      </c>
      <c r="I13" s="170"/>
    </row>
    <row r="14" s="67" customFormat="1" ht="27" spans="1:9">
      <c r="A14" s="171">
        <v>9</v>
      </c>
      <c r="B14" s="172"/>
      <c r="C14" s="173" t="s">
        <v>230</v>
      </c>
      <c r="D14" s="176" t="s">
        <v>69</v>
      </c>
      <c r="E14" s="172" t="s">
        <v>215</v>
      </c>
      <c r="F14" s="174">
        <v>2813</v>
      </c>
      <c r="G14" s="172" t="s">
        <v>216</v>
      </c>
      <c r="H14" s="169" t="s">
        <v>211</v>
      </c>
      <c r="I14" s="170"/>
    </row>
    <row r="15" s="67" customFormat="1" ht="67.5" spans="1:9">
      <c r="A15" s="171">
        <v>10</v>
      </c>
      <c r="B15" s="172" t="s">
        <v>231</v>
      </c>
      <c r="C15" s="173" t="s">
        <v>232</v>
      </c>
      <c r="D15" s="172" t="s">
        <v>183</v>
      </c>
      <c r="E15" s="172" t="s">
        <v>215</v>
      </c>
      <c r="F15" s="174">
        <v>3000</v>
      </c>
      <c r="G15" s="172" t="s">
        <v>233</v>
      </c>
      <c r="H15" s="169" t="s">
        <v>234</v>
      </c>
      <c r="I15" s="178" t="s">
        <v>235</v>
      </c>
    </row>
    <row r="16" s="67" customFormat="1" ht="67.5" spans="1:9">
      <c r="A16" s="171">
        <v>11</v>
      </c>
      <c r="B16" s="172"/>
      <c r="C16" s="173" t="s">
        <v>236</v>
      </c>
      <c r="D16" s="173" t="s">
        <v>183</v>
      </c>
      <c r="E16" s="173" t="s">
        <v>215</v>
      </c>
      <c r="F16" s="174">
        <v>8050</v>
      </c>
      <c r="G16" s="173" t="s">
        <v>233</v>
      </c>
      <c r="H16" s="169" t="s">
        <v>234</v>
      </c>
      <c r="I16" s="178" t="s">
        <v>235</v>
      </c>
    </row>
    <row r="17" s="67" customFormat="1" ht="27" spans="1:9">
      <c r="A17" s="171">
        <v>12</v>
      </c>
      <c r="B17" s="172"/>
      <c r="C17" s="173" t="s">
        <v>237</v>
      </c>
      <c r="D17" s="177" t="s">
        <v>238</v>
      </c>
      <c r="E17" s="172" t="s">
        <v>215</v>
      </c>
      <c r="F17" s="174">
        <v>3210</v>
      </c>
      <c r="G17" s="172" t="s">
        <v>238</v>
      </c>
      <c r="H17" s="177" t="s">
        <v>220</v>
      </c>
      <c r="I17" s="170"/>
    </row>
    <row r="18" s="67" customFormat="1" ht="27" spans="1:9">
      <c r="A18" s="171">
        <v>13</v>
      </c>
      <c r="B18" s="172" t="s">
        <v>239</v>
      </c>
      <c r="C18" s="173" t="s">
        <v>132</v>
      </c>
      <c r="D18" s="172" t="s">
        <v>88</v>
      </c>
      <c r="E18" s="172" t="s">
        <v>215</v>
      </c>
      <c r="F18" s="174">
        <v>8000</v>
      </c>
      <c r="G18" s="172" t="s">
        <v>240</v>
      </c>
      <c r="H18" s="172" t="s">
        <v>220</v>
      </c>
      <c r="I18" s="170"/>
    </row>
    <row r="19" s="67" customFormat="1" ht="27" spans="1:9">
      <c r="A19" s="171">
        <v>14</v>
      </c>
      <c r="B19" s="172"/>
      <c r="C19" s="173" t="s">
        <v>241</v>
      </c>
      <c r="D19" s="177" t="s">
        <v>113</v>
      </c>
      <c r="E19" s="172" t="s">
        <v>215</v>
      </c>
      <c r="F19" s="174">
        <v>4000</v>
      </c>
      <c r="G19" s="172" t="s">
        <v>242</v>
      </c>
      <c r="H19" s="177" t="s">
        <v>211</v>
      </c>
      <c r="I19" s="170"/>
    </row>
    <row r="20" s="67" customFormat="1" ht="27" spans="1:9">
      <c r="A20" s="171">
        <v>15</v>
      </c>
      <c r="B20" s="172"/>
      <c r="C20" s="173" t="s">
        <v>243</v>
      </c>
      <c r="D20" s="177" t="s">
        <v>113</v>
      </c>
      <c r="E20" s="172" t="s">
        <v>215</v>
      </c>
      <c r="F20" s="174">
        <v>4000</v>
      </c>
      <c r="G20" s="172" t="s">
        <v>242</v>
      </c>
      <c r="H20" s="169" t="s">
        <v>220</v>
      </c>
      <c r="I20" s="170"/>
    </row>
    <row r="21" s="67" customFormat="1" ht="27" spans="1:9">
      <c r="A21" s="171">
        <v>16</v>
      </c>
      <c r="B21" s="172"/>
      <c r="C21" s="173" t="s">
        <v>244</v>
      </c>
      <c r="D21" s="176" t="s">
        <v>113</v>
      </c>
      <c r="E21" s="172" t="s">
        <v>215</v>
      </c>
      <c r="F21" s="174">
        <v>4300</v>
      </c>
      <c r="G21" s="172" t="s">
        <v>242</v>
      </c>
      <c r="H21" s="169" t="s">
        <v>220</v>
      </c>
      <c r="I21" s="170"/>
    </row>
    <row r="22" s="67" customFormat="1" ht="27" spans="1:9">
      <c r="A22" s="171">
        <v>17</v>
      </c>
      <c r="B22" s="172" t="s">
        <v>245</v>
      </c>
      <c r="C22" s="173" t="s">
        <v>246</v>
      </c>
      <c r="D22" s="172" t="s">
        <v>16</v>
      </c>
      <c r="E22" s="172" t="s">
        <v>215</v>
      </c>
      <c r="F22" s="174">
        <v>4114</v>
      </c>
      <c r="G22" s="172" t="s">
        <v>247</v>
      </c>
      <c r="H22" s="172" t="s">
        <v>211</v>
      </c>
      <c r="I22" s="170"/>
    </row>
    <row r="23" s="67" customFormat="1" ht="27" spans="1:9">
      <c r="A23" s="171">
        <v>18</v>
      </c>
      <c r="B23" s="172" t="s">
        <v>245</v>
      </c>
      <c r="C23" s="173" t="s">
        <v>248</v>
      </c>
      <c r="D23" s="172" t="s">
        <v>249</v>
      </c>
      <c r="E23" s="172" t="s">
        <v>215</v>
      </c>
      <c r="F23" s="174">
        <v>9388</v>
      </c>
      <c r="G23" s="172" t="s">
        <v>216</v>
      </c>
      <c r="H23" s="169" t="s">
        <v>220</v>
      </c>
      <c r="I23" s="170"/>
    </row>
    <row r="24" s="67" customFormat="1" ht="27" spans="1:9">
      <c r="A24" s="171">
        <v>19</v>
      </c>
      <c r="B24" s="172"/>
      <c r="C24" s="173" t="s">
        <v>250</v>
      </c>
      <c r="D24" s="172" t="s">
        <v>251</v>
      </c>
      <c r="E24" s="172" t="s">
        <v>215</v>
      </c>
      <c r="F24" s="174">
        <v>8684.3</v>
      </c>
      <c r="G24" s="172" t="s">
        <v>216</v>
      </c>
      <c r="H24" s="169" t="s">
        <v>220</v>
      </c>
      <c r="I24" s="179"/>
    </row>
    <row r="25" s="67" customFormat="1" ht="27" spans="1:9">
      <c r="A25" s="171">
        <v>20</v>
      </c>
      <c r="B25" s="172"/>
      <c r="C25" s="173" t="s">
        <v>252</v>
      </c>
      <c r="D25" s="172" t="s">
        <v>22</v>
      </c>
      <c r="E25" s="172" t="s">
        <v>215</v>
      </c>
      <c r="F25" s="174">
        <v>1437</v>
      </c>
      <c r="G25" s="172" t="s">
        <v>253</v>
      </c>
      <c r="H25" s="172" t="s">
        <v>220</v>
      </c>
      <c r="I25" s="179"/>
    </row>
    <row r="26" s="4" customFormat="1" ht="27" spans="1:9">
      <c r="A26" s="171">
        <v>21</v>
      </c>
      <c r="B26" s="172" t="s">
        <v>254</v>
      </c>
      <c r="C26" s="173" t="s">
        <v>255</v>
      </c>
      <c r="D26" s="180" t="s">
        <v>165</v>
      </c>
      <c r="E26" s="172" t="s">
        <v>215</v>
      </c>
      <c r="F26" s="174">
        <v>11000</v>
      </c>
      <c r="G26" s="172" t="s">
        <v>216</v>
      </c>
      <c r="H26" s="181" t="s">
        <v>220</v>
      </c>
      <c r="I26" s="180"/>
    </row>
    <row r="27" s="4" customFormat="1" ht="54" spans="1:9">
      <c r="A27" s="171">
        <v>22</v>
      </c>
      <c r="B27" s="172"/>
      <c r="C27" s="173" t="s">
        <v>256</v>
      </c>
      <c r="D27" s="180" t="s">
        <v>257</v>
      </c>
      <c r="E27" s="172" t="s">
        <v>258</v>
      </c>
      <c r="F27" s="174">
        <v>85587</v>
      </c>
      <c r="G27" s="172" t="s">
        <v>216</v>
      </c>
      <c r="H27" s="181" t="s">
        <v>211</v>
      </c>
      <c r="I27" s="180"/>
    </row>
  </sheetData>
  <mergeCells count="10">
    <mergeCell ref="A1:C1"/>
    <mergeCell ref="A2:I2"/>
    <mergeCell ref="A3:I3"/>
    <mergeCell ref="A5:E5"/>
    <mergeCell ref="B8:B12"/>
    <mergeCell ref="B13:B14"/>
    <mergeCell ref="B15:B17"/>
    <mergeCell ref="B18:B21"/>
    <mergeCell ref="B23:B25"/>
    <mergeCell ref="B26:B27"/>
  </mergeCells>
  <printOptions horizontalCentered="1"/>
  <pageMargins left="0.472222222222222" right="0.472222222222222" top="0.472222222222222" bottom="0.786805555555556" header="0.5" footer="0.5"/>
  <pageSetup paperSize="9" scale="91" orientation="landscape" horizontalDpi="600"/>
  <headerFooter>
    <oddFooter>&amp;C第 &amp;P 页，共 &amp;N 页</oddFooter>
  </headerFooter>
  <rowBreaks count="1" manualBreakCount="1">
    <brk id="1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J141"/>
  <sheetViews>
    <sheetView view="pageBreakPreview" zoomScale="80" zoomScaleNormal="80" topLeftCell="A11" workbookViewId="0">
      <selection activeCell="G11" sqref="G11"/>
    </sheetView>
  </sheetViews>
  <sheetFormatPr defaultColWidth="9.33333333333333" defaultRowHeight="14.25"/>
  <cols>
    <col min="1" max="1" width="5.84444444444444" style="4" customWidth="1"/>
    <col min="2" max="2" width="11.4" style="7" customWidth="1"/>
    <col min="3" max="3" width="17.0777777777778" style="7" customWidth="1"/>
    <col min="4" max="4" width="14.3777777777778" style="6" customWidth="1"/>
    <col min="5" max="6" width="21.6666666666667" style="6" customWidth="1"/>
    <col min="7" max="7" width="148.333333333333" style="6" customWidth="1"/>
    <col min="8" max="8" width="17.5" style="79" customWidth="1"/>
    <col min="9" max="9" width="11.4777777777778" style="8" customWidth="1"/>
    <col min="10" max="10" width="12.0777777777778" style="8" customWidth="1"/>
    <col min="11" max="32" width="12" style="9"/>
    <col min="33" max="16384" width="112.333333333333" style="9"/>
  </cols>
  <sheetData>
    <row r="1" customHeight="1" spans="1:10">
      <c r="A1" s="10" t="s">
        <v>259</v>
      </c>
      <c r="B1" s="10"/>
    </row>
    <row r="2" s="72" customFormat="1" ht="31.5" spans="1:10">
      <c r="A2" s="80" t="s">
        <v>260</v>
      </c>
      <c r="B2" s="81"/>
      <c r="C2" s="82"/>
      <c r="D2" s="80"/>
      <c r="E2" s="80"/>
      <c r="F2" s="80"/>
      <c r="G2" s="80"/>
      <c r="H2" s="83"/>
      <c r="I2" s="80"/>
      <c r="J2" s="80"/>
    </row>
    <row r="3" ht="25.5" spans="1:10">
      <c r="A3" s="84"/>
      <c r="B3" s="84"/>
      <c r="C3" s="84"/>
      <c r="D3" s="85"/>
      <c r="E3" s="85"/>
      <c r="F3" s="85"/>
      <c r="G3" s="86"/>
      <c r="H3" s="87"/>
      <c r="I3" s="88"/>
      <c r="J3" s="88" t="s">
        <v>199</v>
      </c>
    </row>
    <row r="4" s="1" customFormat="1" ht="24" customHeight="1" spans="1:10">
      <c r="A4" s="18" t="s">
        <v>3</v>
      </c>
      <c r="B4" s="18" t="s">
        <v>261</v>
      </c>
      <c r="C4" s="18"/>
      <c r="D4" s="89" t="s">
        <v>262</v>
      </c>
      <c r="E4" s="31"/>
      <c r="F4" s="18" t="s">
        <v>263</v>
      </c>
      <c r="G4" s="90" t="s">
        <v>6</v>
      </c>
      <c r="H4" s="91" t="s">
        <v>264</v>
      </c>
      <c r="I4" s="18" t="s">
        <v>265</v>
      </c>
      <c r="J4" s="18" t="s">
        <v>9</v>
      </c>
    </row>
    <row r="5" s="1" customFormat="1" ht="33" customHeight="1" spans="1:10">
      <c r="A5" s="18"/>
      <c r="B5" s="18"/>
      <c r="C5" s="18"/>
      <c r="D5" s="18" t="s">
        <v>266</v>
      </c>
      <c r="E5" s="18" t="s">
        <v>267</v>
      </c>
      <c r="F5" s="18"/>
      <c r="G5" s="90"/>
      <c r="H5" s="91"/>
      <c r="I5" s="18"/>
      <c r="J5" s="18"/>
    </row>
    <row r="6" s="73" customFormat="1" ht="22" customHeight="1" spans="1:10">
      <c r="A6" s="21" t="s">
        <v>268</v>
      </c>
      <c r="B6" s="21"/>
      <c r="C6" s="21"/>
      <c r="D6" s="21">
        <f>SUM(D7:E7)</f>
        <v>4753701.73</v>
      </c>
      <c r="E6" s="21"/>
      <c r="F6" s="92">
        <f>AVERAGE(F8,F123,F136)</f>
        <v>0.68950631603883</v>
      </c>
      <c r="G6" s="93"/>
      <c r="H6" s="94">
        <f>AVERAGE(H10:H137)</f>
        <v>94.9179674796748</v>
      </c>
      <c r="I6" s="95"/>
      <c r="J6" s="95"/>
    </row>
    <row r="7" s="74" customFormat="1" ht="22" customHeight="1" spans="1:10">
      <c r="A7" s="21"/>
      <c r="B7" s="21"/>
      <c r="C7" s="21"/>
      <c r="D7" s="96">
        <f>SUM(D8,D123,D136)</f>
        <v>3751326</v>
      </c>
      <c r="E7" s="97">
        <f>SUM(E8,E123,E136)</f>
        <v>1002375.73</v>
      </c>
      <c r="F7" s="92"/>
      <c r="G7" s="98"/>
      <c r="H7" s="99"/>
      <c r="I7" s="100"/>
      <c r="J7" s="100"/>
    </row>
    <row r="8" s="74" customFormat="1" ht="22" customHeight="1" spans="1:10">
      <c r="A8" s="21" t="s">
        <v>269</v>
      </c>
      <c r="B8" s="101"/>
      <c r="C8" s="101"/>
      <c r="D8" s="96">
        <f>SUM(D9,D77)</f>
        <v>3690612</v>
      </c>
      <c r="E8" s="96">
        <f>SUM(E9,E77)</f>
        <v>999731.98</v>
      </c>
      <c r="F8" s="92">
        <f>AVERAGE(F9,F77)</f>
        <v>0.793950140685406</v>
      </c>
      <c r="G8" s="102"/>
      <c r="H8" s="103"/>
      <c r="I8" s="101"/>
      <c r="J8" s="101"/>
    </row>
    <row r="9" s="74" customFormat="1" ht="22" customHeight="1" spans="1:10">
      <c r="A9" s="21" t="s">
        <v>270</v>
      </c>
      <c r="B9" s="101"/>
      <c r="C9" s="101"/>
      <c r="D9" s="96">
        <f>SUM(D10:D76)</f>
        <v>2656316</v>
      </c>
      <c r="E9" s="96">
        <f>SUM(E10:E76)</f>
        <v>742822.06</v>
      </c>
      <c r="F9" s="92">
        <f>AVERAGE(F10:F76)</f>
        <v>0.823976237285837</v>
      </c>
      <c r="G9" s="102"/>
      <c r="H9" s="103"/>
      <c r="I9" s="101"/>
      <c r="J9" s="101"/>
    </row>
    <row r="10" s="1" customFormat="1" ht="175" customHeight="1" spans="1:10">
      <c r="A10" s="26">
        <v>1</v>
      </c>
      <c r="B10" s="39" t="s">
        <v>271</v>
      </c>
      <c r="C10" s="39" t="s">
        <v>272</v>
      </c>
      <c r="D10" s="43">
        <v>127940</v>
      </c>
      <c r="E10" s="43">
        <v>42787.39</v>
      </c>
      <c r="F10" s="104">
        <v>0.8786</v>
      </c>
      <c r="G10" s="57" t="s">
        <v>273</v>
      </c>
      <c r="H10" s="52">
        <v>98</v>
      </c>
      <c r="I10" s="26" t="s">
        <v>274</v>
      </c>
      <c r="J10" s="26"/>
    </row>
    <row r="11" s="1" customFormat="1" ht="196" customHeight="1" spans="1:10">
      <c r="A11" s="26">
        <v>2</v>
      </c>
      <c r="B11" s="39" t="s">
        <v>275</v>
      </c>
      <c r="C11" s="39" t="s">
        <v>276</v>
      </c>
      <c r="D11" s="43">
        <v>53238</v>
      </c>
      <c r="E11" s="43">
        <v>25356.58</v>
      </c>
      <c r="F11" s="104">
        <v>0.933</v>
      </c>
      <c r="G11" s="57" t="s">
        <v>277</v>
      </c>
      <c r="H11" s="52">
        <v>96</v>
      </c>
      <c r="I11" s="26" t="s">
        <v>274</v>
      </c>
      <c r="J11" s="26"/>
    </row>
    <row r="12" s="1" customFormat="1" ht="157" customHeight="1" spans="1:10">
      <c r="A12" s="26">
        <v>3</v>
      </c>
      <c r="B12" s="39" t="s">
        <v>278</v>
      </c>
      <c r="C12" s="39" t="s">
        <v>279</v>
      </c>
      <c r="D12" s="43">
        <v>50890</v>
      </c>
      <c r="E12" s="43">
        <v>38444.52</v>
      </c>
      <c r="F12" s="104">
        <v>0.9808</v>
      </c>
      <c r="G12" s="57" t="s">
        <v>280</v>
      </c>
      <c r="H12" s="52">
        <v>92</v>
      </c>
      <c r="I12" s="26" t="s">
        <v>274</v>
      </c>
      <c r="J12" s="26"/>
    </row>
    <row r="13" s="1" customFormat="1" ht="284" customHeight="1" spans="1:10">
      <c r="A13" s="26">
        <v>4</v>
      </c>
      <c r="B13" s="39" t="s">
        <v>281</v>
      </c>
      <c r="C13" s="39" t="s">
        <v>282</v>
      </c>
      <c r="D13" s="43">
        <v>50700</v>
      </c>
      <c r="E13" s="43">
        <v>44195.23</v>
      </c>
      <c r="F13" s="104">
        <v>0.8253</v>
      </c>
      <c r="G13" s="57" t="s">
        <v>283</v>
      </c>
      <c r="H13" s="52">
        <v>96</v>
      </c>
      <c r="I13" s="26" t="s">
        <v>274</v>
      </c>
      <c r="J13" s="26"/>
    </row>
    <row r="14" s="1" customFormat="1" ht="162" customHeight="1" spans="1:10">
      <c r="A14" s="26">
        <v>5</v>
      </c>
      <c r="B14" s="39" t="s">
        <v>284</v>
      </c>
      <c r="C14" s="39" t="s">
        <v>285</v>
      </c>
      <c r="D14" s="43">
        <v>26800</v>
      </c>
      <c r="E14" s="43">
        <v>26105</v>
      </c>
      <c r="F14" s="104">
        <v>0.851</v>
      </c>
      <c r="G14" s="57" t="s">
        <v>286</v>
      </c>
      <c r="H14" s="52">
        <v>96</v>
      </c>
      <c r="I14" s="26" t="s">
        <v>274</v>
      </c>
      <c r="J14" s="26"/>
    </row>
    <row r="15" s="1" customFormat="1" ht="230" customHeight="1" spans="1:10">
      <c r="A15" s="26">
        <v>6</v>
      </c>
      <c r="B15" s="39" t="s">
        <v>287</v>
      </c>
      <c r="C15" s="39" t="s">
        <v>288</v>
      </c>
      <c r="D15" s="43">
        <v>4110</v>
      </c>
      <c r="E15" s="43">
        <v>1800</v>
      </c>
      <c r="F15" s="104">
        <v>0.9872</v>
      </c>
      <c r="G15" s="57" t="s">
        <v>289</v>
      </c>
      <c r="H15" s="52">
        <v>90</v>
      </c>
      <c r="I15" s="26" t="s">
        <v>274</v>
      </c>
      <c r="J15" s="26"/>
    </row>
    <row r="16" s="1" customFormat="1" ht="270" customHeight="1" spans="1:10">
      <c r="A16" s="26">
        <v>7</v>
      </c>
      <c r="B16" s="39" t="s">
        <v>290</v>
      </c>
      <c r="C16" s="39" t="s">
        <v>291</v>
      </c>
      <c r="D16" s="43">
        <v>58770</v>
      </c>
      <c r="E16" s="43">
        <v>10000</v>
      </c>
      <c r="F16" s="104">
        <v>0.6678</v>
      </c>
      <c r="G16" s="57" t="s">
        <v>292</v>
      </c>
      <c r="H16" s="52">
        <v>96</v>
      </c>
      <c r="I16" s="26" t="s">
        <v>274</v>
      </c>
      <c r="J16" s="26"/>
    </row>
    <row r="17" s="1" customFormat="1" ht="110" customHeight="1" spans="1:10">
      <c r="A17" s="26">
        <v>8</v>
      </c>
      <c r="B17" s="39" t="s">
        <v>293</v>
      </c>
      <c r="C17" s="39" t="s">
        <v>293</v>
      </c>
      <c r="D17" s="43">
        <v>1040</v>
      </c>
      <c r="E17" s="43">
        <v>400</v>
      </c>
      <c r="F17" s="104">
        <v>0.8406</v>
      </c>
      <c r="G17" s="57" t="s">
        <v>294</v>
      </c>
      <c r="H17" s="52">
        <v>90</v>
      </c>
      <c r="I17" s="26" t="s">
        <v>274</v>
      </c>
      <c r="J17" s="26"/>
    </row>
    <row r="18" s="1" customFormat="1" ht="86" customHeight="1" spans="1:10">
      <c r="A18" s="26">
        <v>9</v>
      </c>
      <c r="B18" s="39" t="s">
        <v>295</v>
      </c>
      <c r="C18" s="39" t="s">
        <v>296</v>
      </c>
      <c r="D18" s="43">
        <v>40590</v>
      </c>
      <c r="E18" s="43">
        <v>3000</v>
      </c>
      <c r="F18" s="104">
        <v>0.9654</v>
      </c>
      <c r="G18" s="57" t="s">
        <v>297</v>
      </c>
      <c r="H18" s="52">
        <v>96</v>
      </c>
      <c r="I18" s="26" t="s">
        <v>274</v>
      </c>
      <c r="J18" s="26"/>
    </row>
    <row r="19" s="1" customFormat="1" ht="100" customHeight="1" spans="1:10">
      <c r="A19" s="26">
        <v>10</v>
      </c>
      <c r="B19" s="39" t="s">
        <v>298</v>
      </c>
      <c r="C19" s="39" t="s">
        <v>298</v>
      </c>
      <c r="D19" s="43">
        <v>11092</v>
      </c>
      <c r="E19" s="43"/>
      <c r="F19" s="105">
        <v>1</v>
      </c>
      <c r="G19" s="57" t="s">
        <v>299</v>
      </c>
      <c r="H19" s="52">
        <v>100</v>
      </c>
      <c r="I19" s="26" t="s">
        <v>300</v>
      </c>
      <c r="J19" s="26"/>
    </row>
    <row r="20" s="1" customFormat="1" ht="143" customHeight="1" spans="1:10">
      <c r="A20" s="26">
        <v>11</v>
      </c>
      <c r="B20" s="39" t="s">
        <v>301</v>
      </c>
      <c r="C20" s="32" t="s">
        <v>301</v>
      </c>
      <c r="D20" s="43">
        <v>28883</v>
      </c>
      <c r="E20" s="43"/>
      <c r="F20" s="44">
        <v>0.726</v>
      </c>
      <c r="G20" s="57" t="s">
        <v>302</v>
      </c>
      <c r="H20" s="52">
        <v>92</v>
      </c>
      <c r="I20" s="26" t="s">
        <v>303</v>
      </c>
      <c r="J20" s="26"/>
    </row>
    <row r="21" s="1" customFormat="1" ht="135" customHeight="1" spans="1:10">
      <c r="A21" s="26">
        <v>12</v>
      </c>
      <c r="B21" s="39" t="s">
        <v>304</v>
      </c>
      <c r="C21" s="32" t="s">
        <v>305</v>
      </c>
      <c r="D21" s="43">
        <v>6427</v>
      </c>
      <c r="E21" s="43"/>
      <c r="F21" s="104">
        <v>0.7375</v>
      </c>
      <c r="G21" s="29" t="s">
        <v>306</v>
      </c>
      <c r="H21" s="52">
        <v>97</v>
      </c>
      <c r="I21" s="26" t="s">
        <v>307</v>
      </c>
      <c r="J21" s="26"/>
    </row>
    <row r="22" s="1" customFormat="1" ht="93.75" spans="1:10">
      <c r="A22" s="26">
        <v>13</v>
      </c>
      <c r="B22" s="39" t="s">
        <v>308</v>
      </c>
      <c r="C22" s="39" t="s">
        <v>309</v>
      </c>
      <c r="D22" s="43">
        <v>623</v>
      </c>
      <c r="E22" s="43"/>
      <c r="F22" s="104">
        <v>0.8252</v>
      </c>
      <c r="G22" s="57" t="s">
        <v>310</v>
      </c>
      <c r="H22" s="52">
        <v>95.2</v>
      </c>
      <c r="I22" s="26" t="s">
        <v>307</v>
      </c>
      <c r="J22" s="26"/>
    </row>
    <row r="23" s="1" customFormat="1" ht="98" customHeight="1" spans="1:10">
      <c r="A23" s="26">
        <v>14</v>
      </c>
      <c r="B23" s="39" t="s">
        <v>311</v>
      </c>
      <c r="C23" s="32" t="s">
        <v>311</v>
      </c>
      <c r="D23" s="43">
        <v>87714</v>
      </c>
      <c r="E23" s="43">
        <v>21923.82</v>
      </c>
      <c r="F23" s="104">
        <v>0.928</v>
      </c>
      <c r="G23" s="57" t="s">
        <v>312</v>
      </c>
      <c r="H23" s="52">
        <v>97.5</v>
      </c>
      <c r="I23" s="26" t="s">
        <v>313</v>
      </c>
      <c r="J23" s="26"/>
    </row>
    <row r="24" s="74" customFormat="1" ht="235" customHeight="1" spans="1:10">
      <c r="A24" s="26">
        <v>15</v>
      </c>
      <c r="B24" s="106" t="s">
        <v>154</v>
      </c>
      <c r="C24" s="32" t="s">
        <v>154</v>
      </c>
      <c r="D24" s="52">
        <v>732180</v>
      </c>
      <c r="E24" s="53">
        <v>186359.83</v>
      </c>
      <c r="F24" s="105">
        <v>1</v>
      </c>
      <c r="G24" s="36" t="s">
        <v>155</v>
      </c>
      <c r="H24" s="52">
        <v>100</v>
      </c>
      <c r="I24" s="26" t="s">
        <v>156</v>
      </c>
      <c r="J24" s="26"/>
    </row>
    <row r="25" s="1" customFormat="1" ht="177" customHeight="1" spans="1:10">
      <c r="A25" s="26">
        <v>16</v>
      </c>
      <c r="B25" s="39" t="s">
        <v>314</v>
      </c>
      <c r="C25" s="32" t="s">
        <v>314</v>
      </c>
      <c r="D25" s="43">
        <v>230924</v>
      </c>
      <c r="E25" s="43">
        <v>32000</v>
      </c>
      <c r="F25" s="104">
        <v>0.9853</v>
      </c>
      <c r="G25" s="57" t="s">
        <v>315</v>
      </c>
      <c r="H25" s="52">
        <v>95</v>
      </c>
      <c r="I25" s="26" t="s">
        <v>16</v>
      </c>
      <c r="J25" s="26"/>
    </row>
    <row r="26" s="1" customFormat="1" ht="109" customHeight="1" spans="1:10">
      <c r="A26" s="26">
        <v>17</v>
      </c>
      <c r="B26" s="36" t="s">
        <v>316</v>
      </c>
      <c r="C26" s="36" t="s">
        <v>316</v>
      </c>
      <c r="D26" s="43">
        <v>2100</v>
      </c>
      <c r="E26" s="32"/>
      <c r="F26" s="44">
        <f>550.1261/2100</f>
        <v>0.26196480952381</v>
      </c>
      <c r="G26" s="29" t="s">
        <v>317</v>
      </c>
      <c r="H26" s="51">
        <v>98.3</v>
      </c>
      <c r="I26" s="26" t="s">
        <v>110</v>
      </c>
      <c r="J26" s="26"/>
    </row>
    <row r="27" s="1" customFormat="1" ht="184" customHeight="1" spans="1:10">
      <c r="A27" s="26"/>
      <c r="B27" s="36"/>
      <c r="C27" s="36" t="s">
        <v>318</v>
      </c>
      <c r="D27" s="43">
        <v>1955</v>
      </c>
      <c r="E27" s="32"/>
      <c r="F27" s="33">
        <v>0</v>
      </c>
      <c r="G27" s="57" t="s">
        <v>319</v>
      </c>
      <c r="H27" s="52">
        <v>99.9</v>
      </c>
      <c r="I27" s="26" t="s">
        <v>110</v>
      </c>
      <c r="J27" s="33"/>
    </row>
    <row r="28" s="1" customFormat="1" ht="225" customHeight="1" spans="1:10">
      <c r="A28" s="26">
        <v>18</v>
      </c>
      <c r="B28" s="36" t="s">
        <v>320</v>
      </c>
      <c r="C28" s="36" t="s">
        <v>321</v>
      </c>
      <c r="D28" s="43">
        <v>1919</v>
      </c>
      <c r="E28" s="43">
        <v>2505.25</v>
      </c>
      <c r="F28" s="104">
        <v>0.978</v>
      </c>
      <c r="G28" s="57" t="s">
        <v>322</v>
      </c>
      <c r="H28" s="52">
        <v>97.8</v>
      </c>
      <c r="I28" s="26" t="s">
        <v>22</v>
      </c>
      <c r="J28" s="26"/>
    </row>
    <row r="29" s="1" customFormat="1" ht="159" customHeight="1" spans="1:10">
      <c r="A29" s="26">
        <v>19</v>
      </c>
      <c r="B29" s="36" t="s">
        <v>157</v>
      </c>
      <c r="C29" s="36" t="s">
        <v>157</v>
      </c>
      <c r="D29" s="43">
        <v>264756</v>
      </c>
      <c r="E29" s="43">
        <v>59085.32</v>
      </c>
      <c r="F29" s="105">
        <v>1</v>
      </c>
      <c r="G29" s="107" t="s">
        <v>323</v>
      </c>
      <c r="H29" s="52">
        <v>99.97</v>
      </c>
      <c r="I29" s="26" t="s">
        <v>324</v>
      </c>
      <c r="J29" s="26"/>
    </row>
    <row r="30" s="1" customFormat="1" ht="162" customHeight="1" spans="1:10">
      <c r="A30" s="26">
        <v>20</v>
      </c>
      <c r="B30" s="36" t="s">
        <v>325</v>
      </c>
      <c r="C30" s="36" t="s">
        <v>325</v>
      </c>
      <c r="D30" s="43">
        <v>39285</v>
      </c>
      <c r="E30" s="43">
        <v>12000</v>
      </c>
      <c r="F30" s="104">
        <v>1</v>
      </c>
      <c r="G30" s="107" t="s">
        <v>326</v>
      </c>
      <c r="H30" s="52">
        <v>100</v>
      </c>
      <c r="I30" s="26" t="s">
        <v>324</v>
      </c>
      <c r="J30" s="26"/>
    </row>
    <row r="31" s="1" customFormat="1" ht="244" customHeight="1" spans="1:10">
      <c r="A31" s="26">
        <v>21</v>
      </c>
      <c r="B31" s="36" t="s">
        <v>327</v>
      </c>
      <c r="C31" s="36" t="s">
        <v>327</v>
      </c>
      <c r="D31" s="43">
        <v>54757</v>
      </c>
      <c r="E31" s="43">
        <v>11224</v>
      </c>
      <c r="F31" s="104">
        <v>0.965793182885982</v>
      </c>
      <c r="G31" s="57" t="s">
        <v>328</v>
      </c>
      <c r="H31" s="51">
        <v>97</v>
      </c>
      <c r="I31" s="26" t="s">
        <v>143</v>
      </c>
      <c r="J31" s="26"/>
    </row>
    <row r="32" s="1" customFormat="1" ht="108" customHeight="1" spans="1:10">
      <c r="A32" s="26">
        <v>22</v>
      </c>
      <c r="B32" s="36" t="s">
        <v>329</v>
      </c>
      <c r="C32" s="36" t="s">
        <v>329</v>
      </c>
      <c r="D32" s="43">
        <v>6072</v>
      </c>
      <c r="E32" s="43"/>
      <c r="F32" s="104">
        <v>0.983695652173913</v>
      </c>
      <c r="G32" s="57" t="s">
        <v>330</v>
      </c>
      <c r="H32" s="52">
        <v>99</v>
      </c>
      <c r="I32" s="26" t="s">
        <v>143</v>
      </c>
      <c r="J32" s="26"/>
    </row>
    <row r="33" s="1" customFormat="1" ht="157" customHeight="1" spans="1:10">
      <c r="A33" s="26">
        <v>23</v>
      </c>
      <c r="B33" s="36" t="s">
        <v>331</v>
      </c>
      <c r="C33" s="36" t="s">
        <v>331</v>
      </c>
      <c r="D33" s="43">
        <v>3032</v>
      </c>
      <c r="E33" s="43">
        <v>6224.92</v>
      </c>
      <c r="F33" s="104">
        <v>0.995147414042684</v>
      </c>
      <c r="G33" s="57" t="s">
        <v>332</v>
      </c>
      <c r="H33" s="52">
        <v>99.59</v>
      </c>
      <c r="I33" s="26" t="s">
        <v>143</v>
      </c>
      <c r="J33" s="26"/>
    </row>
    <row r="34" s="1" customFormat="1" ht="234" customHeight="1" spans="1:10">
      <c r="A34" s="26">
        <v>24</v>
      </c>
      <c r="B34" s="36" t="s">
        <v>333</v>
      </c>
      <c r="C34" s="36" t="s">
        <v>334</v>
      </c>
      <c r="D34" s="43">
        <v>9921</v>
      </c>
      <c r="E34" s="43">
        <f>6900+84325.6</f>
        <v>91225.6</v>
      </c>
      <c r="F34" s="104">
        <v>0.970897687119488</v>
      </c>
      <c r="G34" s="107" t="s">
        <v>335</v>
      </c>
      <c r="H34" s="52">
        <v>95.5</v>
      </c>
      <c r="I34" s="26" t="s">
        <v>143</v>
      </c>
      <c r="J34" s="26"/>
    </row>
    <row r="35" s="1" customFormat="1" ht="409" customHeight="1" spans="1:10">
      <c r="A35" s="26"/>
      <c r="B35" s="36"/>
      <c r="C35" s="36" t="s">
        <v>336</v>
      </c>
      <c r="D35" s="43">
        <v>5655</v>
      </c>
      <c r="E35" s="43">
        <v>1816</v>
      </c>
      <c r="F35" s="104">
        <v>0.67996252175077</v>
      </c>
      <c r="G35" s="107" t="s">
        <v>337</v>
      </c>
      <c r="H35" s="108">
        <v>92.81</v>
      </c>
      <c r="I35" s="26" t="s">
        <v>143</v>
      </c>
      <c r="J35" s="26"/>
    </row>
    <row r="36" s="1" customFormat="1" ht="356.25" spans="1:10">
      <c r="A36" s="26">
        <v>24</v>
      </c>
      <c r="B36" s="36" t="s">
        <v>333</v>
      </c>
      <c r="C36" s="36" t="s">
        <v>338</v>
      </c>
      <c r="D36" s="43">
        <v>5148</v>
      </c>
      <c r="E36" s="43">
        <v>1000</v>
      </c>
      <c r="F36" s="104">
        <v>0.907612231620039</v>
      </c>
      <c r="G36" s="57" t="s">
        <v>339</v>
      </c>
      <c r="H36" s="52">
        <v>90.44</v>
      </c>
      <c r="I36" s="26" t="s">
        <v>143</v>
      </c>
      <c r="J36" s="26"/>
    </row>
    <row r="37" s="1" customFormat="1" ht="267" customHeight="1" spans="1:10">
      <c r="A37" s="26"/>
      <c r="B37" s="36"/>
      <c r="C37" s="36" t="s">
        <v>340</v>
      </c>
      <c r="D37" s="43">
        <v>13739</v>
      </c>
      <c r="E37" s="43"/>
      <c r="F37" s="104">
        <v>0.719339107649756</v>
      </c>
      <c r="G37" s="107" t="s">
        <v>341</v>
      </c>
      <c r="H37" s="52">
        <v>84</v>
      </c>
      <c r="I37" s="26" t="s">
        <v>143</v>
      </c>
      <c r="J37" s="26"/>
    </row>
    <row r="38" s="1" customFormat="1" ht="243.75" spans="1:10">
      <c r="A38" s="26">
        <v>24</v>
      </c>
      <c r="B38" s="36" t="s">
        <v>333</v>
      </c>
      <c r="C38" s="36" t="s">
        <v>342</v>
      </c>
      <c r="D38" s="43">
        <v>5889</v>
      </c>
      <c r="E38" s="43"/>
      <c r="F38" s="104">
        <v>0.631516386483274</v>
      </c>
      <c r="G38" s="107" t="s">
        <v>343</v>
      </c>
      <c r="H38" s="43">
        <v>92.5</v>
      </c>
      <c r="I38" s="26" t="s">
        <v>143</v>
      </c>
      <c r="J38" s="26"/>
    </row>
    <row r="39" s="1" customFormat="1" ht="237" customHeight="1" spans="1:10">
      <c r="A39" s="26"/>
      <c r="B39" s="36"/>
      <c r="C39" s="36" t="s">
        <v>344</v>
      </c>
      <c r="D39" s="43">
        <v>8189</v>
      </c>
      <c r="E39" s="43"/>
      <c r="F39" s="104">
        <v>0.367199902307974</v>
      </c>
      <c r="G39" s="107" t="s">
        <v>345</v>
      </c>
      <c r="H39" s="52">
        <v>99.18</v>
      </c>
      <c r="I39" s="26" t="s">
        <v>324</v>
      </c>
      <c r="J39" s="26" t="s">
        <v>346</v>
      </c>
    </row>
    <row r="40" s="1" customFormat="1" ht="126" customHeight="1" spans="1:10">
      <c r="A40" s="26">
        <v>25</v>
      </c>
      <c r="B40" s="39" t="s">
        <v>347</v>
      </c>
      <c r="C40" s="39" t="s">
        <v>347</v>
      </c>
      <c r="D40" s="43">
        <v>421</v>
      </c>
      <c r="E40" s="43"/>
      <c r="F40" s="104">
        <v>0.841211401425178</v>
      </c>
      <c r="G40" s="57" t="s">
        <v>348</v>
      </c>
      <c r="H40" s="52">
        <v>98</v>
      </c>
      <c r="I40" s="26" t="s">
        <v>349</v>
      </c>
      <c r="J40" s="26"/>
    </row>
    <row r="41" s="1" customFormat="1" ht="168.75" spans="1:10">
      <c r="A41" s="26">
        <v>26</v>
      </c>
      <c r="B41" s="39" t="s">
        <v>350</v>
      </c>
      <c r="C41" s="32" t="s">
        <v>351</v>
      </c>
      <c r="D41" s="36">
        <v>3960</v>
      </c>
      <c r="E41" s="43"/>
      <c r="F41" s="104">
        <v>0.378787878787879</v>
      </c>
      <c r="G41" s="29" t="s">
        <v>352</v>
      </c>
      <c r="H41" s="52">
        <v>95.5</v>
      </c>
      <c r="I41" s="26" t="s">
        <v>353</v>
      </c>
      <c r="J41" s="26" t="s">
        <v>354</v>
      </c>
    </row>
    <row r="42" s="1" customFormat="1" ht="206" customHeight="1" spans="1:10">
      <c r="A42" s="26"/>
      <c r="B42" s="39"/>
      <c r="C42" s="32" t="s">
        <v>355</v>
      </c>
      <c r="D42" s="43">
        <v>3960</v>
      </c>
      <c r="E42" s="43"/>
      <c r="F42" s="105">
        <v>0</v>
      </c>
      <c r="G42" s="57" t="s">
        <v>356</v>
      </c>
      <c r="H42" s="52">
        <v>75</v>
      </c>
      <c r="I42" s="26" t="s">
        <v>353</v>
      </c>
      <c r="J42" s="33"/>
    </row>
    <row r="43" s="1" customFormat="1" ht="147" customHeight="1" spans="1:10">
      <c r="A43" s="26">
        <v>27</v>
      </c>
      <c r="B43" s="39" t="s">
        <v>357</v>
      </c>
      <c r="C43" s="32" t="s">
        <v>357</v>
      </c>
      <c r="D43" s="43">
        <v>47796</v>
      </c>
      <c r="E43" s="43"/>
      <c r="F43" s="104">
        <v>0.6283</v>
      </c>
      <c r="G43" s="57" t="s">
        <v>358</v>
      </c>
      <c r="H43" s="52">
        <v>96.3</v>
      </c>
      <c r="I43" s="26" t="s">
        <v>91</v>
      </c>
      <c r="J43" s="26"/>
    </row>
    <row r="44" s="1" customFormat="1" ht="139" customHeight="1" spans="1:10">
      <c r="A44" s="26">
        <v>28</v>
      </c>
      <c r="B44" s="39" t="s">
        <v>359</v>
      </c>
      <c r="C44" s="32" t="s">
        <v>359</v>
      </c>
      <c r="D44" s="43">
        <v>12948</v>
      </c>
      <c r="E44" s="43"/>
      <c r="F44" s="104">
        <v>0.8739</v>
      </c>
      <c r="G44" s="57" t="s">
        <v>360</v>
      </c>
      <c r="H44" s="52">
        <v>95.55</v>
      </c>
      <c r="I44" s="26" t="s">
        <v>91</v>
      </c>
      <c r="J44" s="26"/>
    </row>
    <row r="45" s="1" customFormat="1" ht="225" customHeight="1" spans="1:10">
      <c r="A45" s="26">
        <v>29</v>
      </c>
      <c r="B45" s="36" t="s">
        <v>361</v>
      </c>
      <c r="C45" s="36" t="s">
        <v>361</v>
      </c>
      <c r="D45" s="31">
        <v>53325</v>
      </c>
      <c r="E45" s="31">
        <v>30000</v>
      </c>
      <c r="F45" s="109">
        <v>1</v>
      </c>
      <c r="G45" s="57" t="s">
        <v>362</v>
      </c>
      <c r="H45" s="110">
        <v>99</v>
      </c>
      <c r="I45" s="26" t="s">
        <v>363</v>
      </c>
      <c r="J45" s="26"/>
    </row>
    <row r="46" s="1" customFormat="1" ht="409" customHeight="1" spans="1:10">
      <c r="A46" s="26">
        <v>30</v>
      </c>
      <c r="B46" s="32" t="s">
        <v>364</v>
      </c>
      <c r="C46" s="32" t="s">
        <v>365</v>
      </c>
      <c r="D46" s="32">
        <v>7779</v>
      </c>
      <c r="E46" s="43">
        <v>1500</v>
      </c>
      <c r="F46" s="44">
        <v>0.9863</v>
      </c>
      <c r="G46" s="34" t="s">
        <v>366</v>
      </c>
      <c r="H46" s="51">
        <v>99.1</v>
      </c>
      <c r="I46" s="26" t="s">
        <v>367</v>
      </c>
      <c r="J46" s="26"/>
    </row>
    <row r="47" s="1" customFormat="1" ht="184" customHeight="1" spans="1:10">
      <c r="A47" s="26">
        <v>31</v>
      </c>
      <c r="B47" s="32" t="s">
        <v>368</v>
      </c>
      <c r="C47" s="32" t="s">
        <v>369</v>
      </c>
      <c r="D47" s="32">
        <v>76779</v>
      </c>
      <c r="E47" s="31">
        <v>21573.6</v>
      </c>
      <c r="F47" s="47">
        <v>0.8728</v>
      </c>
      <c r="G47" s="32" t="s">
        <v>370</v>
      </c>
      <c r="H47" s="51">
        <v>98.2</v>
      </c>
      <c r="I47" s="26" t="s">
        <v>367</v>
      </c>
      <c r="J47" s="26"/>
    </row>
    <row r="48" s="1" customFormat="1" ht="378" customHeight="1" spans="1:10">
      <c r="A48" s="26"/>
      <c r="B48" s="32"/>
      <c r="C48" s="32"/>
      <c r="D48" s="32"/>
      <c r="E48" s="31"/>
      <c r="F48" s="47"/>
      <c r="G48" s="32"/>
      <c r="H48" s="51"/>
      <c r="I48" s="26"/>
      <c r="J48" s="26"/>
    </row>
    <row r="49" s="1" customFormat="1" ht="409" customHeight="1" spans="1:10">
      <c r="A49" s="111">
        <v>32</v>
      </c>
      <c r="B49" s="112" t="s">
        <v>371</v>
      </c>
      <c r="C49" s="112" t="s">
        <v>372</v>
      </c>
      <c r="D49" s="112">
        <v>24945</v>
      </c>
      <c r="E49" s="113"/>
      <c r="F49" s="114">
        <v>0.963</v>
      </c>
      <c r="G49" s="112" t="s">
        <v>373</v>
      </c>
      <c r="H49" s="115">
        <v>98.2</v>
      </c>
      <c r="I49" s="111" t="s">
        <v>367</v>
      </c>
      <c r="J49" s="111"/>
    </row>
    <row r="50" s="1" customFormat="1" ht="66" customHeight="1" spans="1:10">
      <c r="A50" s="116"/>
      <c r="B50" s="117"/>
      <c r="C50" s="117"/>
      <c r="D50" s="117"/>
      <c r="E50" s="118"/>
      <c r="F50" s="119"/>
      <c r="G50" s="117"/>
      <c r="H50" s="120"/>
      <c r="I50" s="116"/>
      <c r="J50" s="116"/>
    </row>
    <row r="51" s="1" customFormat="1" ht="206.25" spans="1:10">
      <c r="A51" s="26">
        <v>33</v>
      </c>
      <c r="B51" s="32" t="s">
        <v>374</v>
      </c>
      <c r="C51" s="32" t="s">
        <v>375</v>
      </c>
      <c r="D51" s="32">
        <v>31012</v>
      </c>
      <c r="E51" s="31"/>
      <c r="F51" s="121">
        <v>0.7414</v>
      </c>
      <c r="G51" s="34" t="s">
        <v>376</v>
      </c>
      <c r="H51" s="51">
        <v>91.4</v>
      </c>
      <c r="I51" s="26" t="s">
        <v>367</v>
      </c>
      <c r="J51" s="26"/>
    </row>
    <row r="52" s="1" customFormat="1" ht="276" customHeight="1" spans="1:10">
      <c r="A52" s="26">
        <v>34</v>
      </c>
      <c r="B52" s="32" t="s">
        <v>377</v>
      </c>
      <c r="C52" s="32" t="s">
        <v>378</v>
      </c>
      <c r="D52" s="32">
        <v>149382</v>
      </c>
      <c r="E52" s="43">
        <v>13200</v>
      </c>
      <c r="F52" s="104">
        <v>0.7669</v>
      </c>
      <c r="G52" s="34" t="s">
        <v>379</v>
      </c>
      <c r="H52" s="51">
        <v>97.2</v>
      </c>
      <c r="I52" s="26" t="s">
        <v>367</v>
      </c>
      <c r="J52" s="26"/>
    </row>
    <row r="53" s="1" customFormat="1" ht="90" customHeight="1" spans="1:10">
      <c r="A53" s="26">
        <v>35</v>
      </c>
      <c r="B53" s="32" t="s">
        <v>380</v>
      </c>
      <c r="C53" s="32" t="s">
        <v>381</v>
      </c>
      <c r="D53" s="32">
        <v>2030</v>
      </c>
      <c r="E53" s="31"/>
      <c r="F53" s="104">
        <v>0.9891</v>
      </c>
      <c r="G53" s="34" t="s">
        <v>382</v>
      </c>
      <c r="H53" s="51">
        <v>99</v>
      </c>
      <c r="I53" s="26" t="s">
        <v>367</v>
      </c>
      <c r="J53" s="26"/>
    </row>
    <row r="54" s="1" customFormat="1" ht="90" customHeight="1" spans="1:10">
      <c r="A54" s="26"/>
      <c r="B54" s="32"/>
      <c r="C54" s="32" t="s">
        <v>383</v>
      </c>
      <c r="D54" s="32">
        <v>5099</v>
      </c>
      <c r="E54" s="31">
        <v>902</v>
      </c>
      <c r="F54" s="121">
        <v>0.9817</v>
      </c>
      <c r="G54" s="34" t="s">
        <v>384</v>
      </c>
      <c r="H54" s="51">
        <v>99.8</v>
      </c>
      <c r="I54" s="26" t="s">
        <v>367</v>
      </c>
      <c r="J54" s="26"/>
    </row>
    <row r="55" s="1" customFormat="1" ht="109" customHeight="1" spans="1:10">
      <c r="A55" s="26"/>
      <c r="B55" s="32"/>
      <c r="C55" s="32" t="s">
        <v>385</v>
      </c>
      <c r="D55" s="32">
        <v>1220</v>
      </c>
      <c r="E55" s="31"/>
      <c r="F55" s="109">
        <v>0.8</v>
      </c>
      <c r="G55" s="34" t="s">
        <v>386</v>
      </c>
      <c r="H55" s="51">
        <v>100</v>
      </c>
      <c r="I55" s="26" t="s">
        <v>387</v>
      </c>
      <c r="J55" s="26"/>
    </row>
    <row r="56" s="1" customFormat="1" ht="79" customHeight="1" spans="1:10">
      <c r="A56" s="26"/>
      <c r="B56" s="32"/>
      <c r="C56" s="32" t="s">
        <v>388</v>
      </c>
      <c r="D56" s="32">
        <v>3690</v>
      </c>
      <c r="E56" s="31"/>
      <c r="F56" s="42">
        <v>0.93</v>
      </c>
      <c r="G56" s="34" t="s">
        <v>389</v>
      </c>
      <c r="H56" s="51">
        <v>99</v>
      </c>
      <c r="I56" s="26" t="s">
        <v>367</v>
      </c>
      <c r="J56" s="26"/>
    </row>
    <row r="57" s="1" customFormat="1" ht="198" customHeight="1" spans="1:10">
      <c r="A57" s="26">
        <v>36</v>
      </c>
      <c r="B57" s="36" t="s">
        <v>390</v>
      </c>
      <c r="C57" s="36" t="s">
        <v>390</v>
      </c>
      <c r="D57" s="43">
        <v>48451</v>
      </c>
      <c r="E57" s="43">
        <v>649</v>
      </c>
      <c r="F57" s="105">
        <v>0.92</v>
      </c>
      <c r="G57" s="57" t="s">
        <v>391</v>
      </c>
      <c r="H57" s="110">
        <v>97.85</v>
      </c>
      <c r="I57" s="26" t="s">
        <v>387</v>
      </c>
      <c r="J57" s="26"/>
    </row>
    <row r="58" s="1" customFormat="1" ht="141" customHeight="1" spans="1:10">
      <c r="A58" s="26">
        <v>37</v>
      </c>
      <c r="B58" s="39" t="s">
        <v>392</v>
      </c>
      <c r="C58" s="39" t="s">
        <v>392</v>
      </c>
      <c r="D58" s="43">
        <v>6029</v>
      </c>
      <c r="E58" s="43">
        <v>7919</v>
      </c>
      <c r="F58" s="105">
        <v>1</v>
      </c>
      <c r="G58" s="57" t="s">
        <v>393</v>
      </c>
      <c r="H58" s="52">
        <v>100</v>
      </c>
      <c r="I58" s="26" t="s">
        <v>80</v>
      </c>
      <c r="J58" s="26"/>
    </row>
    <row r="59" s="1" customFormat="1" ht="114" customHeight="1" spans="1:10">
      <c r="A59" s="26">
        <v>38</v>
      </c>
      <c r="B59" s="39" t="s">
        <v>394</v>
      </c>
      <c r="C59" s="32" t="s">
        <v>394</v>
      </c>
      <c r="D59" s="43">
        <v>157753</v>
      </c>
      <c r="E59" s="43"/>
      <c r="F59" s="104">
        <v>0.711157822672152</v>
      </c>
      <c r="G59" s="57" t="s">
        <v>395</v>
      </c>
      <c r="H59" s="52">
        <v>82.24</v>
      </c>
      <c r="I59" s="26" t="s">
        <v>396</v>
      </c>
      <c r="J59" s="26"/>
    </row>
    <row r="60" s="1" customFormat="1" ht="114" customHeight="1" spans="1:10">
      <c r="A60" s="26">
        <v>39</v>
      </c>
      <c r="B60" s="39" t="s">
        <v>397</v>
      </c>
      <c r="C60" s="32" t="s">
        <v>397</v>
      </c>
      <c r="D60" s="43">
        <v>1392</v>
      </c>
      <c r="E60" s="43"/>
      <c r="F60" s="104">
        <v>0.991048850574713</v>
      </c>
      <c r="G60" s="57" t="s">
        <v>398</v>
      </c>
      <c r="H60" s="52">
        <v>99.45</v>
      </c>
      <c r="I60" s="26" t="s">
        <v>396</v>
      </c>
      <c r="J60" s="26"/>
    </row>
    <row r="61" s="1" customFormat="1" ht="224" customHeight="1" spans="1:10">
      <c r="A61" s="26">
        <v>40</v>
      </c>
      <c r="B61" s="36" t="s">
        <v>399</v>
      </c>
      <c r="C61" s="36" t="s">
        <v>399</v>
      </c>
      <c r="D61" s="43">
        <v>5208</v>
      </c>
      <c r="E61" s="43"/>
      <c r="F61" s="104">
        <v>1</v>
      </c>
      <c r="G61" s="57" t="s">
        <v>400</v>
      </c>
      <c r="H61" s="52">
        <v>100</v>
      </c>
      <c r="I61" s="26" t="s">
        <v>401</v>
      </c>
      <c r="J61" s="26"/>
    </row>
    <row r="62" s="75" customFormat="1" ht="52" customHeight="1" spans="1:10">
      <c r="A62" s="26">
        <v>41</v>
      </c>
      <c r="B62" s="39" t="s">
        <v>402</v>
      </c>
      <c r="C62" s="32" t="s">
        <v>403</v>
      </c>
      <c r="D62" s="43">
        <v>14464</v>
      </c>
      <c r="E62" s="43">
        <v>6232</v>
      </c>
      <c r="F62" s="104">
        <v>0.7822</v>
      </c>
      <c r="G62" s="57" t="s">
        <v>404</v>
      </c>
      <c r="H62" s="52">
        <v>94.54</v>
      </c>
      <c r="I62" s="26" t="s">
        <v>405</v>
      </c>
      <c r="J62" s="26"/>
    </row>
    <row r="63" s="75" customFormat="1" ht="62" customHeight="1" spans="1:10">
      <c r="A63" s="26"/>
      <c r="B63" s="39"/>
      <c r="C63" s="32" t="s">
        <v>406</v>
      </c>
      <c r="D63" s="43">
        <v>27373</v>
      </c>
      <c r="E63" s="43">
        <v>7361</v>
      </c>
      <c r="F63" s="104">
        <v>0.9373</v>
      </c>
      <c r="G63" s="57" t="s">
        <v>407</v>
      </c>
      <c r="H63" s="52">
        <v>94.2</v>
      </c>
      <c r="I63" s="26" t="s">
        <v>405</v>
      </c>
      <c r="J63" s="26"/>
    </row>
    <row r="64" s="75" customFormat="1" ht="46" customHeight="1" spans="1:10">
      <c r="A64" s="26"/>
      <c r="B64" s="39"/>
      <c r="C64" s="32" t="s">
        <v>408</v>
      </c>
      <c r="D64" s="43">
        <v>8237</v>
      </c>
      <c r="E64" s="43">
        <v>1257</v>
      </c>
      <c r="F64" s="104">
        <v>0.8856</v>
      </c>
      <c r="G64" s="57" t="s">
        <v>409</v>
      </c>
      <c r="H64" s="52">
        <v>97.52</v>
      </c>
      <c r="I64" s="26" t="s">
        <v>405</v>
      </c>
      <c r="J64" s="26"/>
    </row>
    <row r="65" s="1" customFormat="1" ht="129" customHeight="1" spans="1:10">
      <c r="A65" s="26">
        <v>42</v>
      </c>
      <c r="B65" s="39" t="s">
        <v>410</v>
      </c>
      <c r="C65" s="39" t="s">
        <v>410</v>
      </c>
      <c r="D65" s="43">
        <v>1659</v>
      </c>
      <c r="E65" s="43"/>
      <c r="F65" s="104">
        <v>0.8</v>
      </c>
      <c r="G65" s="57" t="s">
        <v>411</v>
      </c>
      <c r="H65" s="52">
        <v>98.9</v>
      </c>
      <c r="I65" s="26" t="s">
        <v>412</v>
      </c>
      <c r="J65" s="26"/>
    </row>
    <row r="66" s="1" customFormat="1" ht="127" customHeight="1" spans="1:10">
      <c r="A66" s="26">
        <v>43</v>
      </c>
      <c r="B66" s="36" t="s">
        <v>413</v>
      </c>
      <c r="C66" s="122" t="s">
        <v>413</v>
      </c>
      <c r="D66" s="43">
        <v>503</v>
      </c>
      <c r="E66" s="43"/>
      <c r="F66" s="105">
        <v>1</v>
      </c>
      <c r="G66" s="57" t="s">
        <v>414</v>
      </c>
      <c r="H66" s="52">
        <v>100</v>
      </c>
      <c r="I66" s="26" t="s">
        <v>180</v>
      </c>
      <c r="J66" s="26"/>
    </row>
    <row r="67" s="1" customFormat="1" ht="207" customHeight="1" spans="1:10">
      <c r="A67" s="26">
        <v>44</v>
      </c>
      <c r="B67" s="36" t="s">
        <v>415</v>
      </c>
      <c r="C67" s="36" t="s">
        <v>416</v>
      </c>
      <c r="D67" s="43">
        <v>453</v>
      </c>
      <c r="E67" s="32"/>
      <c r="F67" s="44">
        <f>173/453</f>
        <v>0.381898454746137</v>
      </c>
      <c r="G67" s="57" t="s">
        <v>417</v>
      </c>
      <c r="H67" s="52">
        <v>74.91</v>
      </c>
      <c r="I67" s="26" t="s">
        <v>110</v>
      </c>
      <c r="J67" s="26" t="s">
        <v>418</v>
      </c>
    </row>
    <row r="68" s="1" customFormat="1" ht="169" customHeight="1" spans="1:10">
      <c r="A68" s="26">
        <v>44</v>
      </c>
      <c r="B68" s="36" t="s">
        <v>415</v>
      </c>
      <c r="C68" s="36" t="s">
        <v>419</v>
      </c>
      <c r="D68" s="43">
        <v>1736</v>
      </c>
      <c r="E68" s="32"/>
      <c r="F68" s="44">
        <f>600/1736</f>
        <v>0.345622119815668</v>
      </c>
      <c r="G68" s="57" t="s">
        <v>420</v>
      </c>
      <c r="H68" s="52">
        <v>90.5</v>
      </c>
      <c r="I68" s="26" t="s">
        <v>110</v>
      </c>
      <c r="J68" s="26" t="s">
        <v>421</v>
      </c>
    </row>
    <row r="69" s="1" customFormat="1" ht="131" customHeight="1" spans="1:10">
      <c r="A69" s="26">
        <v>45</v>
      </c>
      <c r="B69" s="39" t="s">
        <v>422</v>
      </c>
      <c r="C69" s="32" t="s">
        <v>422</v>
      </c>
      <c r="D69" s="43">
        <v>12225</v>
      </c>
      <c r="E69" s="43">
        <v>28637</v>
      </c>
      <c r="F69" s="104">
        <v>0.998</v>
      </c>
      <c r="G69" s="57" t="s">
        <v>423</v>
      </c>
      <c r="H69" s="52">
        <v>98</v>
      </c>
      <c r="I69" s="26" t="s">
        <v>313</v>
      </c>
      <c r="J69" s="26"/>
    </row>
    <row r="70" s="1" customFormat="1" ht="131.25" spans="1:10">
      <c r="A70" s="26">
        <v>46</v>
      </c>
      <c r="B70" s="26" t="s">
        <v>424</v>
      </c>
      <c r="C70" s="26" t="s">
        <v>424</v>
      </c>
      <c r="D70" s="26">
        <v>2567</v>
      </c>
      <c r="E70" s="26">
        <v>6138</v>
      </c>
      <c r="F70" s="42">
        <v>1</v>
      </c>
      <c r="G70" s="29" t="s">
        <v>425</v>
      </c>
      <c r="H70" s="51">
        <v>100</v>
      </c>
      <c r="I70" s="26" t="s">
        <v>426</v>
      </c>
      <c r="J70" s="26"/>
    </row>
    <row r="71" s="1" customFormat="1" ht="168.75" spans="1:10">
      <c r="A71" s="26">
        <v>47</v>
      </c>
      <c r="B71" s="39" t="s">
        <v>427</v>
      </c>
      <c r="C71" s="32" t="s">
        <v>428</v>
      </c>
      <c r="D71" s="43">
        <v>2092</v>
      </c>
      <c r="E71" s="43"/>
      <c r="F71" s="104">
        <v>0.8373</v>
      </c>
      <c r="G71" s="57" t="s">
        <v>429</v>
      </c>
      <c r="H71" s="52">
        <v>96.04</v>
      </c>
      <c r="I71" s="26" t="s">
        <v>307</v>
      </c>
      <c r="J71" s="26"/>
    </row>
    <row r="72" s="1" customFormat="1" ht="104" customHeight="1" spans="1:10">
      <c r="A72" s="26">
        <v>48</v>
      </c>
      <c r="B72" s="39" t="s">
        <v>430</v>
      </c>
      <c r="C72" s="39" t="s">
        <v>431</v>
      </c>
      <c r="D72" s="43">
        <v>2263</v>
      </c>
      <c r="E72" s="43"/>
      <c r="F72" s="105">
        <v>0.87</v>
      </c>
      <c r="G72" s="57" t="s">
        <v>432</v>
      </c>
      <c r="H72" s="52">
        <v>97.72</v>
      </c>
      <c r="I72" s="26" t="s">
        <v>307</v>
      </c>
      <c r="J72" s="26"/>
    </row>
    <row r="73" s="1" customFormat="1" ht="56.25" spans="1:10">
      <c r="A73" s="26">
        <v>49</v>
      </c>
      <c r="B73" s="39" t="s">
        <v>433</v>
      </c>
      <c r="C73" s="39" t="s">
        <v>434</v>
      </c>
      <c r="D73" s="43">
        <v>424</v>
      </c>
      <c r="E73" s="43"/>
      <c r="F73" s="105">
        <v>1</v>
      </c>
      <c r="G73" s="57" t="s">
        <v>435</v>
      </c>
      <c r="H73" s="52">
        <v>97.5</v>
      </c>
      <c r="I73" s="26" t="s">
        <v>307</v>
      </c>
      <c r="J73" s="26"/>
    </row>
    <row r="74" s="1" customFormat="1" ht="135" customHeight="1" spans="1:10">
      <c r="A74" s="26">
        <v>50</v>
      </c>
      <c r="B74" s="39" t="s">
        <v>436</v>
      </c>
      <c r="C74" s="39" t="s">
        <v>436</v>
      </c>
      <c r="D74" s="43">
        <v>535</v>
      </c>
      <c r="E74" s="43"/>
      <c r="F74" s="105">
        <v>1</v>
      </c>
      <c r="G74" s="57" t="s">
        <v>437</v>
      </c>
      <c r="H74" s="52">
        <v>100</v>
      </c>
      <c r="I74" s="26" t="s">
        <v>300</v>
      </c>
      <c r="J74" s="26"/>
    </row>
    <row r="75" s="1" customFormat="1" ht="169" customHeight="1" spans="1:10">
      <c r="A75" s="26">
        <v>51</v>
      </c>
      <c r="B75" s="39" t="s">
        <v>438</v>
      </c>
      <c r="C75" s="39" t="s">
        <v>438</v>
      </c>
      <c r="D75" s="43">
        <v>2518</v>
      </c>
      <c r="E75" s="43"/>
      <c r="F75" s="104">
        <v>0.8771</v>
      </c>
      <c r="G75" s="57" t="s">
        <v>439</v>
      </c>
      <c r="H75" s="52">
        <v>98</v>
      </c>
      <c r="I75" s="26" t="s">
        <v>208</v>
      </c>
      <c r="J75" s="26"/>
    </row>
    <row r="76" s="1" customFormat="1" ht="113" customHeight="1" spans="1:10">
      <c r="A76" s="26">
        <v>52</v>
      </c>
      <c r="B76" s="32" t="s">
        <v>440</v>
      </c>
      <c r="C76" s="32" t="s">
        <v>440</v>
      </c>
      <c r="D76" s="32">
        <v>1750</v>
      </c>
      <c r="E76" s="32"/>
      <c r="F76" s="44">
        <v>0.875</v>
      </c>
      <c r="G76" s="34" t="s">
        <v>441</v>
      </c>
      <c r="H76" s="51">
        <v>97</v>
      </c>
      <c r="I76" s="26" t="s">
        <v>367</v>
      </c>
      <c r="J76" s="26"/>
    </row>
    <row r="77" s="74" customFormat="1" ht="22" customHeight="1" spans="1:10">
      <c r="A77" s="123" t="s">
        <v>442</v>
      </c>
      <c r="B77" s="123"/>
      <c r="C77" s="123"/>
      <c r="D77" s="124">
        <f>SUM(D78:D122)</f>
        <v>1034296</v>
      </c>
      <c r="E77" s="124">
        <f>SUM(E78:E122)</f>
        <v>256909.92</v>
      </c>
      <c r="F77" s="125">
        <f>AVERAGE(F78:F122)</f>
        <v>0.763924044084975</v>
      </c>
      <c r="G77" s="126"/>
      <c r="H77" s="127"/>
      <c r="I77" s="128"/>
      <c r="J77" s="128"/>
    </row>
    <row r="78" s="1" customFormat="1" ht="90" customHeight="1" spans="1:10">
      <c r="A78" s="26">
        <v>53</v>
      </c>
      <c r="B78" s="39" t="s">
        <v>443</v>
      </c>
      <c r="C78" s="32" t="s">
        <v>444</v>
      </c>
      <c r="D78" s="43">
        <v>1630</v>
      </c>
      <c r="E78" s="43">
        <v>321</v>
      </c>
      <c r="F78" s="104">
        <v>0.9028</v>
      </c>
      <c r="G78" s="57" t="s">
        <v>445</v>
      </c>
      <c r="H78" s="52">
        <v>98</v>
      </c>
      <c r="I78" s="26" t="s">
        <v>446</v>
      </c>
      <c r="J78" s="26"/>
    </row>
    <row r="79" s="1" customFormat="1" ht="87" customHeight="1" spans="1:10">
      <c r="A79" s="26"/>
      <c r="B79" s="39"/>
      <c r="C79" s="32" t="s">
        <v>444</v>
      </c>
      <c r="D79" s="43">
        <v>1715</v>
      </c>
      <c r="E79" s="43">
        <v>802</v>
      </c>
      <c r="F79" s="104">
        <v>0.9397</v>
      </c>
      <c r="G79" s="57" t="s">
        <v>447</v>
      </c>
      <c r="H79" s="52">
        <v>99.3</v>
      </c>
      <c r="I79" s="26" t="s">
        <v>446</v>
      </c>
      <c r="J79" s="26"/>
    </row>
    <row r="80" s="1" customFormat="1" ht="309" customHeight="1" spans="1:10">
      <c r="A80" s="26">
        <v>54</v>
      </c>
      <c r="B80" s="36" t="s">
        <v>448</v>
      </c>
      <c r="C80" s="36" t="s">
        <v>448</v>
      </c>
      <c r="D80" s="43">
        <v>17230</v>
      </c>
      <c r="E80" s="43"/>
      <c r="F80" s="104">
        <v>0.831688914683691</v>
      </c>
      <c r="G80" s="107" t="s">
        <v>449</v>
      </c>
      <c r="H80" s="52">
        <v>92</v>
      </c>
      <c r="I80" s="26" t="s">
        <v>143</v>
      </c>
      <c r="J80" s="26"/>
    </row>
    <row r="81" s="1" customFormat="1" ht="144" customHeight="1" spans="1:10">
      <c r="A81" s="26">
        <v>55</v>
      </c>
      <c r="B81" s="39" t="s">
        <v>450</v>
      </c>
      <c r="C81" s="32" t="s">
        <v>450</v>
      </c>
      <c r="D81" s="43">
        <v>115487</v>
      </c>
      <c r="E81" s="43"/>
      <c r="F81" s="104">
        <v>0.842610337094218</v>
      </c>
      <c r="G81" s="57" t="s">
        <v>451</v>
      </c>
      <c r="H81" s="52">
        <v>92</v>
      </c>
      <c r="I81" s="26" t="s">
        <v>99</v>
      </c>
      <c r="J81" s="26"/>
    </row>
    <row r="82" s="1" customFormat="1" ht="175" customHeight="1" spans="1:10">
      <c r="A82" s="26">
        <v>56</v>
      </c>
      <c r="B82" s="39" t="s">
        <v>452</v>
      </c>
      <c r="C82" s="32" t="s">
        <v>452</v>
      </c>
      <c r="D82" s="43">
        <v>42845</v>
      </c>
      <c r="E82" s="43"/>
      <c r="F82" s="104">
        <v>0.224355233982962</v>
      </c>
      <c r="G82" s="57" t="s">
        <v>453</v>
      </c>
      <c r="H82" s="52">
        <v>87.71</v>
      </c>
      <c r="I82" s="26" t="s">
        <v>99</v>
      </c>
      <c r="J82" s="129" t="s">
        <v>454</v>
      </c>
    </row>
    <row r="83" s="1" customFormat="1" ht="123" customHeight="1" spans="1:10">
      <c r="A83" s="26">
        <v>57</v>
      </c>
      <c r="B83" s="36" t="s">
        <v>455</v>
      </c>
      <c r="C83" s="36" t="s">
        <v>456</v>
      </c>
      <c r="D83" s="43">
        <v>59100</v>
      </c>
      <c r="E83" s="43">
        <v>10000</v>
      </c>
      <c r="F83" s="104">
        <v>0.7885</v>
      </c>
      <c r="G83" s="29" t="s">
        <v>457</v>
      </c>
      <c r="H83" s="110">
        <v>95.5</v>
      </c>
      <c r="I83" s="26" t="s">
        <v>458</v>
      </c>
      <c r="J83" s="26"/>
    </row>
    <row r="84" s="1" customFormat="1" ht="87" customHeight="1" spans="1:10">
      <c r="A84" s="26">
        <v>58</v>
      </c>
      <c r="B84" s="26" t="s">
        <v>459</v>
      </c>
      <c r="C84" s="26" t="s">
        <v>459</v>
      </c>
      <c r="D84" s="31">
        <v>90000</v>
      </c>
      <c r="E84" s="31"/>
      <c r="F84" s="109">
        <v>1</v>
      </c>
      <c r="G84" s="29" t="s">
        <v>460</v>
      </c>
      <c r="H84" s="110">
        <v>97</v>
      </c>
      <c r="I84" s="26" t="s">
        <v>458</v>
      </c>
      <c r="J84" s="26"/>
    </row>
    <row r="85" s="1" customFormat="1" ht="90" customHeight="1" spans="1:10">
      <c r="A85" s="26">
        <v>59</v>
      </c>
      <c r="B85" s="39" t="s">
        <v>461</v>
      </c>
      <c r="C85" s="32" t="s">
        <v>461</v>
      </c>
      <c r="D85" s="43">
        <v>3382</v>
      </c>
      <c r="E85" s="43"/>
      <c r="F85" s="104">
        <v>0.745446481371969</v>
      </c>
      <c r="G85" s="57" t="s">
        <v>462</v>
      </c>
      <c r="H85" s="52">
        <v>83.35</v>
      </c>
      <c r="I85" s="26" t="s">
        <v>99</v>
      </c>
      <c r="J85" s="26"/>
    </row>
    <row r="86" s="1" customFormat="1" ht="140" customHeight="1" spans="1:10">
      <c r="A86" s="26">
        <v>60</v>
      </c>
      <c r="B86" s="39" t="s">
        <v>463</v>
      </c>
      <c r="C86" s="32" t="s">
        <v>463</v>
      </c>
      <c r="D86" s="43">
        <v>43076</v>
      </c>
      <c r="E86" s="43">
        <v>5051</v>
      </c>
      <c r="F86" s="104">
        <v>0.2043</v>
      </c>
      <c r="G86" s="57" t="s">
        <v>464</v>
      </c>
      <c r="H86" s="52">
        <v>87.62</v>
      </c>
      <c r="I86" s="26" t="s">
        <v>91</v>
      </c>
      <c r="J86" s="26" t="s">
        <v>465</v>
      </c>
    </row>
    <row r="87" s="1" customFormat="1" ht="76" customHeight="1" spans="1:10">
      <c r="A87" s="26">
        <v>61</v>
      </c>
      <c r="B87" s="39" t="s">
        <v>466</v>
      </c>
      <c r="C87" s="32" t="s">
        <v>466</v>
      </c>
      <c r="D87" s="43">
        <v>247</v>
      </c>
      <c r="E87" s="43"/>
      <c r="F87" s="104">
        <v>1</v>
      </c>
      <c r="G87" s="57" t="s">
        <v>467</v>
      </c>
      <c r="H87" s="52">
        <v>98</v>
      </c>
      <c r="I87" s="26" t="s">
        <v>99</v>
      </c>
      <c r="J87" s="26"/>
    </row>
    <row r="88" s="1" customFormat="1" ht="160" customHeight="1" spans="1:10">
      <c r="A88" s="26">
        <v>62</v>
      </c>
      <c r="B88" s="36" t="s">
        <v>468</v>
      </c>
      <c r="C88" s="36" t="s">
        <v>468</v>
      </c>
      <c r="D88" s="31">
        <v>64149</v>
      </c>
      <c r="E88" s="31">
        <v>52988</v>
      </c>
      <c r="F88" s="109">
        <v>0.89</v>
      </c>
      <c r="G88" s="57" t="s">
        <v>469</v>
      </c>
      <c r="H88" s="110">
        <v>98.91</v>
      </c>
      <c r="I88" s="26" t="s">
        <v>363</v>
      </c>
      <c r="J88" s="26"/>
    </row>
    <row r="89" s="1" customFormat="1" ht="80" customHeight="1" spans="1:10">
      <c r="A89" s="26">
        <v>63</v>
      </c>
      <c r="B89" s="26" t="s">
        <v>470</v>
      </c>
      <c r="C89" s="26" t="s">
        <v>470</v>
      </c>
      <c r="D89" s="43">
        <v>43492</v>
      </c>
      <c r="E89" s="43">
        <v>10434</v>
      </c>
      <c r="F89" s="104">
        <v>0.991</v>
      </c>
      <c r="G89" s="130" t="s">
        <v>471</v>
      </c>
      <c r="H89" s="51">
        <v>94</v>
      </c>
      <c r="I89" s="26" t="s">
        <v>363</v>
      </c>
      <c r="J89" s="26"/>
    </row>
    <row r="90" s="1" customFormat="1" ht="139" customHeight="1" spans="1:10">
      <c r="A90" s="26">
        <v>64</v>
      </c>
      <c r="B90" s="39" t="s">
        <v>472</v>
      </c>
      <c r="C90" s="32" t="s">
        <v>473</v>
      </c>
      <c r="D90" s="43">
        <v>3600</v>
      </c>
      <c r="E90" s="43"/>
      <c r="F90" s="104">
        <v>0.916666666666667</v>
      </c>
      <c r="G90" s="57" t="s">
        <v>474</v>
      </c>
      <c r="H90" s="52">
        <v>100</v>
      </c>
      <c r="I90" s="26" t="s">
        <v>165</v>
      </c>
      <c r="J90" s="26"/>
    </row>
    <row r="91" s="1" customFormat="1" ht="103" customHeight="1" spans="1:10">
      <c r="A91" s="26">
        <v>64</v>
      </c>
      <c r="B91" s="39" t="s">
        <v>472</v>
      </c>
      <c r="C91" s="26" t="s">
        <v>475</v>
      </c>
      <c r="D91" s="26">
        <v>7000</v>
      </c>
      <c r="E91" s="26"/>
      <c r="F91" s="42">
        <v>0</v>
      </c>
      <c r="G91" s="29" t="s">
        <v>476</v>
      </c>
      <c r="H91" s="51">
        <v>98</v>
      </c>
      <c r="I91" s="26" t="s">
        <v>165</v>
      </c>
      <c r="J91" s="26" t="s">
        <v>477</v>
      </c>
    </row>
    <row r="92" s="1" customFormat="1" ht="231" customHeight="1" spans="1:10">
      <c r="A92" s="26">
        <v>65</v>
      </c>
      <c r="B92" s="36" t="s">
        <v>478</v>
      </c>
      <c r="C92" s="36" t="s">
        <v>479</v>
      </c>
      <c r="D92" s="43">
        <v>19017</v>
      </c>
      <c r="E92" s="43"/>
      <c r="F92" s="104">
        <v>0.613053057790398</v>
      </c>
      <c r="G92" s="57" t="s">
        <v>480</v>
      </c>
      <c r="H92" s="52">
        <v>95</v>
      </c>
      <c r="I92" s="26" t="s">
        <v>481</v>
      </c>
      <c r="J92" s="26"/>
    </row>
    <row r="93" s="1" customFormat="1" ht="176" customHeight="1" spans="1:10">
      <c r="A93" s="26">
        <v>66</v>
      </c>
      <c r="B93" s="36" t="s">
        <v>482</v>
      </c>
      <c r="C93" s="36" t="s">
        <v>482</v>
      </c>
      <c r="D93" s="43">
        <v>12194</v>
      </c>
      <c r="E93" s="43">
        <v>2570</v>
      </c>
      <c r="F93" s="104">
        <v>0.898630474003608</v>
      </c>
      <c r="G93" s="57" t="s">
        <v>483</v>
      </c>
      <c r="H93" s="52">
        <v>97.4</v>
      </c>
      <c r="I93" s="26" t="s">
        <v>481</v>
      </c>
      <c r="J93" s="26"/>
    </row>
    <row r="94" s="1" customFormat="1" ht="207" customHeight="1" spans="1:10">
      <c r="A94" s="111">
        <v>67</v>
      </c>
      <c r="B94" s="131" t="s">
        <v>484</v>
      </c>
      <c r="C94" s="32" t="s">
        <v>485</v>
      </c>
      <c r="D94" s="43">
        <v>14</v>
      </c>
      <c r="E94" s="43"/>
      <c r="F94" s="105">
        <v>1</v>
      </c>
      <c r="G94" s="57" t="s">
        <v>486</v>
      </c>
      <c r="H94" s="52">
        <v>99</v>
      </c>
      <c r="I94" s="26" t="s">
        <v>96</v>
      </c>
      <c r="J94" s="26"/>
    </row>
    <row r="95" s="1" customFormat="1" ht="219" customHeight="1" spans="1:10">
      <c r="A95" s="116"/>
      <c r="B95" s="132"/>
      <c r="C95" s="39" t="s">
        <v>484</v>
      </c>
      <c r="D95" s="43">
        <v>692</v>
      </c>
      <c r="E95" s="43"/>
      <c r="F95" s="104">
        <v>0.856</v>
      </c>
      <c r="G95" s="57" t="s">
        <v>487</v>
      </c>
      <c r="H95" s="52">
        <v>98.5</v>
      </c>
      <c r="I95" s="26" t="s">
        <v>96</v>
      </c>
      <c r="J95" s="26"/>
    </row>
    <row r="96" s="1" customFormat="1" ht="232" customHeight="1" spans="1:10">
      <c r="A96" s="111">
        <v>68</v>
      </c>
      <c r="B96" s="131" t="s">
        <v>488</v>
      </c>
      <c r="C96" s="39" t="s">
        <v>489</v>
      </c>
      <c r="D96" s="43">
        <v>130000</v>
      </c>
      <c r="E96" s="43">
        <v>162886.92</v>
      </c>
      <c r="F96" s="104">
        <v>0.5175</v>
      </c>
      <c r="G96" s="57" t="s">
        <v>490</v>
      </c>
      <c r="H96" s="52">
        <v>91.8</v>
      </c>
      <c r="I96" s="26" t="s">
        <v>96</v>
      </c>
      <c r="J96" s="26"/>
    </row>
    <row r="97" s="1" customFormat="1" ht="242" customHeight="1" spans="1:10">
      <c r="A97" s="133"/>
      <c r="B97" s="134"/>
      <c r="C97" s="39" t="s">
        <v>491</v>
      </c>
      <c r="D97" s="43">
        <v>1000</v>
      </c>
      <c r="E97" s="43">
        <v>3500</v>
      </c>
      <c r="F97" s="105">
        <v>0.87</v>
      </c>
      <c r="G97" s="57" t="s">
        <v>492</v>
      </c>
      <c r="H97" s="52">
        <v>99.2</v>
      </c>
      <c r="I97" s="26" t="s">
        <v>96</v>
      </c>
      <c r="J97" s="26"/>
    </row>
    <row r="98" s="1" customFormat="1" ht="234" customHeight="1" spans="1:10">
      <c r="A98" s="116"/>
      <c r="B98" s="132"/>
      <c r="C98" s="39" t="s">
        <v>493</v>
      </c>
      <c r="D98" s="43">
        <v>10000</v>
      </c>
      <c r="E98" s="43">
        <v>4014</v>
      </c>
      <c r="F98" s="104">
        <v>0.2991</v>
      </c>
      <c r="G98" s="57" t="s">
        <v>494</v>
      </c>
      <c r="H98" s="52">
        <v>63.65</v>
      </c>
      <c r="I98" s="26" t="s">
        <v>96</v>
      </c>
      <c r="J98" s="26" t="s">
        <v>495</v>
      </c>
    </row>
    <row r="99" s="76" customFormat="1" ht="103" customHeight="1" spans="1:10">
      <c r="A99" s="26">
        <v>69</v>
      </c>
      <c r="B99" s="39" t="s">
        <v>496</v>
      </c>
      <c r="C99" s="26" t="s">
        <v>497</v>
      </c>
      <c r="D99" s="39">
        <v>61353</v>
      </c>
      <c r="E99" s="39"/>
      <c r="F99" s="47">
        <v>0.621876680846902</v>
      </c>
      <c r="G99" s="130" t="s">
        <v>498</v>
      </c>
      <c r="H99" s="51">
        <v>99.35</v>
      </c>
      <c r="I99" s="26" t="s">
        <v>168</v>
      </c>
      <c r="J99" s="26"/>
    </row>
    <row r="100" s="76" customFormat="1" ht="75" spans="1:10">
      <c r="A100" s="26"/>
      <c r="B100" s="39"/>
      <c r="C100" s="26" t="s">
        <v>499</v>
      </c>
      <c r="D100" s="39">
        <v>43000</v>
      </c>
      <c r="E100" s="39"/>
      <c r="F100" s="47">
        <v>0.541511627906977</v>
      </c>
      <c r="G100" s="130" t="s">
        <v>500</v>
      </c>
      <c r="H100" s="51">
        <v>94.93</v>
      </c>
      <c r="I100" s="26" t="s">
        <v>143</v>
      </c>
      <c r="J100" s="26"/>
    </row>
    <row r="101" s="76" customFormat="1" ht="75" spans="1:10">
      <c r="A101" s="26"/>
      <c r="B101" s="39"/>
      <c r="C101" s="26" t="s">
        <v>501</v>
      </c>
      <c r="D101" s="39">
        <v>17700</v>
      </c>
      <c r="E101" s="39"/>
      <c r="F101" s="47">
        <v>0.562655367231638</v>
      </c>
      <c r="G101" s="130" t="s">
        <v>502</v>
      </c>
      <c r="H101" s="51">
        <v>97.39</v>
      </c>
      <c r="I101" s="26" t="s">
        <v>307</v>
      </c>
      <c r="J101" s="26"/>
    </row>
    <row r="102" s="76" customFormat="1" ht="173" customHeight="1" spans="1:10">
      <c r="A102" s="26"/>
      <c r="B102" s="39"/>
      <c r="C102" s="26" t="s">
        <v>503</v>
      </c>
      <c r="D102" s="39">
        <v>7800</v>
      </c>
      <c r="E102" s="39"/>
      <c r="F102" s="47">
        <v>0.668589743589744</v>
      </c>
      <c r="G102" s="130" t="s">
        <v>504</v>
      </c>
      <c r="H102" s="51">
        <v>100</v>
      </c>
      <c r="I102" s="26" t="s">
        <v>505</v>
      </c>
      <c r="J102" s="26"/>
    </row>
    <row r="103" s="76" customFormat="1" ht="75" spans="1:10">
      <c r="A103" s="26"/>
      <c r="B103" s="39"/>
      <c r="C103" s="26" t="s">
        <v>506</v>
      </c>
      <c r="D103" s="39">
        <v>9065</v>
      </c>
      <c r="E103" s="39"/>
      <c r="F103" s="47">
        <v>0.406067291781578</v>
      </c>
      <c r="G103" s="130" t="s">
        <v>507</v>
      </c>
      <c r="H103" s="51">
        <v>85.88</v>
      </c>
      <c r="I103" s="26" t="s">
        <v>508</v>
      </c>
      <c r="J103" s="26"/>
    </row>
    <row r="104" s="76" customFormat="1" ht="71" customHeight="1" spans="1:10">
      <c r="A104" s="26"/>
      <c r="B104" s="39"/>
      <c r="C104" s="26" t="s">
        <v>509</v>
      </c>
      <c r="D104" s="39">
        <v>1000</v>
      </c>
      <c r="E104" s="39"/>
      <c r="F104" s="47">
        <v>0.878</v>
      </c>
      <c r="G104" s="130" t="s">
        <v>510</v>
      </c>
      <c r="H104" s="51">
        <v>80</v>
      </c>
      <c r="I104" s="26" t="s">
        <v>367</v>
      </c>
      <c r="J104" s="26"/>
    </row>
    <row r="105" s="76" customFormat="1" ht="98" customHeight="1" spans="1:10">
      <c r="A105" s="26"/>
      <c r="B105" s="39"/>
      <c r="C105" s="26" t="s">
        <v>511</v>
      </c>
      <c r="D105" s="39">
        <v>414</v>
      </c>
      <c r="E105" s="39">
        <v>103</v>
      </c>
      <c r="F105" s="47">
        <v>0.502</v>
      </c>
      <c r="G105" s="130" t="s">
        <v>512</v>
      </c>
      <c r="H105" s="51">
        <v>88</v>
      </c>
      <c r="I105" s="26" t="s">
        <v>110</v>
      </c>
      <c r="J105" s="26"/>
    </row>
    <row r="106" s="76" customFormat="1" ht="56.25" spans="1:10">
      <c r="A106" s="26"/>
      <c r="B106" s="39"/>
      <c r="C106" s="26" t="s">
        <v>513</v>
      </c>
      <c r="D106" s="39">
        <v>32228</v>
      </c>
      <c r="E106" s="39"/>
      <c r="F106" s="47">
        <v>0.836912001985851</v>
      </c>
      <c r="G106" s="130" t="s">
        <v>514</v>
      </c>
      <c r="H106" s="51">
        <v>90</v>
      </c>
      <c r="I106" s="26" t="s">
        <v>96</v>
      </c>
      <c r="J106" s="26"/>
    </row>
    <row r="107" s="76" customFormat="1" ht="112.5" spans="1:10">
      <c r="A107" s="26">
        <v>69</v>
      </c>
      <c r="B107" s="39" t="s">
        <v>496</v>
      </c>
      <c r="C107" s="26" t="s">
        <v>515</v>
      </c>
      <c r="D107" s="39">
        <f>16141+7000</f>
        <v>23141</v>
      </c>
      <c r="E107" s="39"/>
      <c r="F107" s="47">
        <v>0.550019446004926</v>
      </c>
      <c r="G107" s="130" t="s">
        <v>516</v>
      </c>
      <c r="H107" s="51">
        <v>85</v>
      </c>
      <c r="I107" s="26" t="s">
        <v>96</v>
      </c>
      <c r="J107" s="26"/>
    </row>
    <row r="108" s="76" customFormat="1" ht="75" spans="1:10">
      <c r="A108" s="26"/>
      <c r="B108" s="39"/>
      <c r="C108" s="26" t="s">
        <v>517</v>
      </c>
      <c r="D108" s="26">
        <v>25209</v>
      </c>
      <c r="E108" s="26"/>
      <c r="F108" s="47">
        <v>0.968618350589075</v>
      </c>
      <c r="G108" s="29" t="s">
        <v>518</v>
      </c>
      <c r="H108" s="51">
        <v>96</v>
      </c>
      <c r="I108" s="26" t="s">
        <v>96</v>
      </c>
      <c r="J108" s="26"/>
    </row>
    <row r="109" s="76" customFormat="1" ht="112.5" spans="1:10">
      <c r="A109" s="26"/>
      <c r="B109" s="39"/>
      <c r="C109" s="26" t="s">
        <v>519</v>
      </c>
      <c r="D109" s="39">
        <v>18335</v>
      </c>
      <c r="E109" s="39">
        <v>900</v>
      </c>
      <c r="F109" s="47">
        <v>0.819961821652577</v>
      </c>
      <c r="G109" s="130" t="s">
        <v>520</v>
      </c>
      <c r="H109" s="51">
        <v>90</v>
      </c>
      <c r="I109" s="26" t="s">
        <v>96</v>
      </c>
      <c r="J109" s="26"/>
    </row>
    <row r="110" s="76" customFormat="1" ht="75" spans="1:10">
      <c r="A110" s="26"/>
      <c r="B110" s="39"/>
      <c r="C110" s="26" t="s">
        <v>521</v>
      </c>
      <c r="D110" s="39">
        <v>12000</v>
      </c>
      <c r="E110" s="39"/>
      <c r="F110" s="47">
        <v>0.95</v>
      </c>
      <c r="G110" s="130" t="s">
        <v>522</v>
      </c>
      <c r="H110" s="51">
        <v>98</v>
      </c>
      <c r="I110" s="26" t="s">
        <v>96</v>
      </c>
      <c r="J110" s="26"/>
    </row>
    <row r="111" s="76" customFormat="1" ht="75" spans="1:10">
      <c r="A111" s="26"/>
      <c r="B111" s="39"/>
      <c r="C111" s="39" t="s">
        <v>523</v>
      </c>
      <c r="D111" s="39">
        <v>9615</v>
      </c>
      <c r="E111" s="39"/>
      <c r="F111" s="47">
        <v>1</v>
      </c>
      <c r="G111" s="130" t="s">
        <v>524</v>
      </c>
      <c r="H111" s="51">
        <v>99.8</v>
      </c>
      <c r="I111" s="26" t="s">
        <v>99</v>
      </c>
      <c r="J111" s="26"/>
    </row>
    <row r="112" s="76" customFormat="1" ht="75" spans="1:10">
      <c r="A112" s="26"/>
      <c r="B112" s="39"/>
      <c r="C112" s="39" t="s">
        <v>525</v>
      </c>
      <c r="D112" s="39">
        <v>5500</v>
      </c>
      <c r="E112" s="39"/>
      <c r="F112" s="47">
        <v>0.709090909090909</v>
      </c>
      <c r="G112" s="130" t="s">
        <v>526</v>
      </c>
      <c r="H112" s="51">
        <v>97.8</v>
      </c>
      <c r="I112" s="26" t="s">
        <v>180</v>
      </c>
      <c r="J112" s="26"/>
    </row>
    <row r="113" s="76" customFormat="1" ht="206.25" spans="1:10">
      <c r="A113" s="26"/>
      <c r="B113" s="39"/>
      <c r="C113" s="26" t="s">
        <v>527</v>
      </c>
      <c r="D113" s="39">
        <v>1200</v>
      </c>
      <c r="E113" s="39"/>
      <c r="F113" s="47">
        <v>1</v>
      </c>
      <c r="G113" s="130" t="s">
        <v>528</v>
      </c>
      <c r="H113" s="51">
        <v>99</v>
      </c>
      <c r="I113" s="26" t="s">
        <v>180</v>
      </c>
      <c r="J113" s="26"/>
    </row>
    <row r="114" s="76" customFormat="1" ht="112.5" spans="1:10">
      <c r="A114" s="26">
        <v>69</v>
      </c>
      <c r="B114" s="39" t="s">
        <v>496</v>
      </c>
      <c r="C114" s="26" t="s">
        <v>529</v>
      </c>
      <c r="D114" s="39">
        <v>14231</v>
      </c>
      <c r="E114" s="39"/>
      <c r="F114" s="47">
        <v>0.939779354929379</v>
      </c>
      <c r="G114" s="130" t="s">
        <v>530</v>
      </c>
      <c r="H114" s="51">
        <v>98.8</v>
      </c>
      <c r="I114" s="26" t="s">
        <v>180</v>
      </c>
      <c r="J114" s="26"/>
    </row>
    <row r="115" s="76" customFormat="1" ht="93.75" spans="1:10">
      <c r="A115" s="26"/>
      <c r="B115" s="39"/>
      <c r="C115" s="26" t="s">
        <v>531</v>
      </c>
      <c r="D115" s="26">
        <v>21260</v>
      </c>
      <c r="E115" s="26"/>
      <c r="F115" s="47">
        <v>1.04233301975541</v>
      </c>
      <c r="G115" s="29" t="s">
        <v>532</v>
      </c>
      <c r="H115" s="51">
        <v>98</v>
      </c>
      <c r="I115" s="26" t="s">
        <v>180</v>
      </c>
      <c r="J115" s="26"/>
    </row>
    <row r="116" s="76" customFormat="1" ht="150" spans="1:10">
      <c r="A116" s="26"/>
      <c r="B116" s="39"/>
      <c r="C116" s="26" t="s">
        <v>533</v>
      </c>
      <c r="D116" s="26">
        <v>14914</v>
      </c>
      <c r="E116" s="26"/>
      <c r="F116" s="47">
        <v>0.830561888158777</v>
      </c>
      <c r="G116" s="29" t="s">
        <v>534</v>
      </c>
      <c r="H116" s="51">
        <v>88</v>
      </c>
      <c r="I116" s="26" t="s">
        <v>180</v>
      </c>
      <c r="J116" s="26"/>
    </row>
    <row r="117" s="76" customFormat="1" ht="168.75" spans="1:10">
      <c r="A117" s="26"/>
      <c r="B117" s="39"/>
      <c r="C117" s="26" t="s">
        <v>535</v>
      </c>
      <c r="D117" s="39">
        <v>3937</v>
      </c>
      <c r="E117" s="39"/>
      <c r="F117" s="47">
        <v>0.427353314706629</v>
      </c>
      <c r="G117" s="130" t="s">
        <v>536</v>
      </c>
      <c r="H117" s="51">
        <v>93</v>
      </c>
      <c r="I117" s="26" t="s">
        <v>96</v>
      </c>
      <c r="J117" s="26" t="s">
        <v>537</v>
      </c>
    </row>
    <row r="118" s="76" customFormat="1" ht="93.75" spans="1:10">
      <c r="A118" s="26"/>
      <c r="B118" s="39"/>
      <c r="C118" s="26" t="s">
        <v>538</v>
      </c>
      <c r="D118" s="26">
        <v>2500</v>
      </c>
      <c r="E118" s="26"/>
      <c r="F118" s="47">
        <v>1</v>
      </c>
      <c r="G118" s="29" t="s">
        <v>539</v>
      </c>
      <c r="H118" s="51">
        <v>98</v>
      </c>
      <c r="I118" s="26" t="s">
        <v>180</v>
      </c>
      <c r="J118" s="26"/>
    </row>
    <row r="119" s="76" customFormat="1" ht="112.5" spans="1:10">
      <c r="A119" s="26"/>
      <c r="B119" s="39"/>
      <c r="C119" s="39" t="s">
        <v>540</v>
      </c>
      <c r="D119" s="39">
        <v>3000</v>
      </c>
      <c r="E119" s="39"/>
      <c r="F119" s="47">
        <v>1</v>
      </c>
      <c r="G119" s="130" t="s">
        <v>541</v>
      </c>
      <c r="H119" s="51">
        <v>100</v>
      </c>
      <c r="I119" s="26" t="s">
        <v>180</v>
      </c>
      <c r="J119" s="26"/>
    </row>
    <row r="120" s="76" customFormat="1" ht="75" spans="1:10">
      <c r="A120" s="26"/>
      <c r="B120" s="39"/>
      <c r="C120" s="26" t="s">
        <v>542</v>
      </c>
      <c r="D120" s="26">
        <v>34900</v>
      </c>
      <c r="E120" s="26"/>
      <c r="F120" s="47">
        <v>1</v>
      </c>
      <c r="G120" s="29" t="s">
        <v>543</v>
      </c>
      <c r="H120" s="51">
        <v>98</v>
      </c>
      <c r="I120" s="26" t="s">
        <v>180</v>
      </c>
      <c r="J120" s="26"/>
    </row>
    <row r="121" s="76" customFormat="1" ht="131.25" spans="1:10">
      <c r="A121" s="135">
        <v>69</v>
      </c>
      <c r="B121" s="136" t="s">
        <v>496</v>
      </c>
      <c r="C121" s="26" t="s">
        <v>544</v>
      </c>
      <c r="D121" s="39">
        <v>3655</v>
      </c>
      <c r="E121" s="39">
        <v>640</v>
      </c>
      <c r="F121" s="47">
        <v>1</v>
      </c>
      <c r="G121" s="130" t="s">
        <v>545</v>
      </c>
      <c r="H121" s="51">
        <v>100</v>
      </c>
      <c r="I121" s="26" t="s">
        <v>180</v>
      </c>
      <c r="J121" s="26"/>
    </row>
    <row r="122" s="1" customFormat="1" ht="105" customHeight="1" spans="1:10">
      <c r="A122" s="26">
        <v>70</v>
      </c>
      <c r="B122" s="32" t="s">
        <v>546</v>
      </c>
      <c r="C122" s="32" t="s">
        <v>546</v>
      </c>
      <c r="D122" s="31">
        <v>2469</v>
      </c>
      <c r="E122" s="31">
        <v>2700</v>
      </c>
      <c r="F122" s="47">
        <v>0.7899</v>
      </c>
      <c r="G122" s="34" t="s">
        <v>547</v>
      </c>
      <c r="H122" s="51">
        <v>99</v>
      </c>
      <c r="I122" s="26" t="s">
        <v>367</v>
      </c>
      <c r="J122" s="26"/>
    </row>
    <row r="123" s="77" customFormat="1" ht="18.75" spans="1:10">
      <c r="A123" s="123" t="s">
        <v>548</v>
      </c>
      <c r="B123" s="123"/>
      <c r="C123" s="123"/>
      <c r="D123" s="123">
        <f>SUM(D124:D135)</f>
        <v>58341</v>
      </c>
      <c r="E123" s="123">
        <f>SUM(E124:E135)</f>
        <v>2643.75</v>
      </c>
      <c r="F123" s="137">
        <f>AVERAGE(F124:F135)</f>
        <v>0.748168807431083</v>
      </c>
      <c r="G123" s="123"/>
      <c r="H123" s="138"/>
      <c r="I123" s="123"/>
      <c r="J123" s="123"/>
    </row>
    <row r="124" s="1" customFormat="1" ht="228" customHeight="1" spans="1:10">
      <c r="A124" s="26">
        <v>71</v>
      </c>
      <c r="B124" s="39" t="s">
        <v>549</v>
      </c>
      <c r="C124" s="32" t="s">
        <v>549</v>
      </c>
      <c r="D124" s="43">
        <v>12515</v>
      </c>
      <c r="E124" s="43"/>
      <c r="F124" s="104">
        <v>0.281925689172992</v>
      </c>
      <c r="G124" s="57" t="s">
        <v>550</v>
      </c>
      <c r="H124" s="52">
        <v>89.25</v>
      </c>
      <c r="I124" s="26" t="s">
        <v>551</v>
      </c>
      <c r="J124" s="26" t="s">
        <v>552</v>
      </c>
    </row>
    <row r="125" s="1" customFormat="1" ht="112.5" spans="1:10">
      <c r="A125" s="26">
        <v>72</v>
      </c>
      <c r="B125" s="39" t="s">
        <v>553</v>
      </c>
      <c r="C125" s="39" t="s">
        <v>553</v>
      </c>
      <c r="D125" s="43">
        <v>870</v>
      </c>
      <c r="E125" s="43"/>
      <c r="F125" s="104">
        <v>0.5029</v>
      </c>
      <c r="G125" s="57" t="s">
        <v>554</v>
      </c>
      <c r="H125" s="52">
        <v>90.03</v>
      </c>
      <c r="I125" s="26" t="s">
        <v>307</v>
      </c>
      <c r="J125" s="26"/>
    </row>
    <row r="126" s="1" customFormat="1" ht="75" spans="1:10">
      <c r="A126" s="26">
        <v>73</v>
      </c>
      <c r="B126" s="39" t="s">
        <v>555</v>
      </c>
      <c r="C126" s="32" t="s">
        <v>555</v>
      </c>
      <c r="D126" s="43">
        <v>335</v>
      </c>
      <c r="E126" s="43">
        <v>587</v>
      </c>
      <c r="F126" s="105">
        <v>0.61</v>
      </c>
      <c r="G126" s="29" t="s">
        <v>556</v>
      </c>
      <c r="H126" s="52">
        <v>91.6</v>
      </c>
      <c r="I126" s="26" t="s">
        <v>557</v>
      </c>
      <c r="J126" s="26"/>
    </row>
    <row r="127" s="1" customFormat="1" ht="110" customHeight="1" spans="1:10">
      <c r="A127" s="26">
        <v>74</v>
      </c>
      <c r="B127" s="106" t="s">
        <v>558</v>
      </c>
      <c r="C127" s="32" t="s">
        <v>559</v>
      </c>
      <c r="D127" s="43">
        <v>15599</v>
      </c>
      <c r="E127" s="31"/>
      <c r="F127" s="109">
        <v>0.71</v>
      </c>
      <c r="G127" s="139" t="s">
        <v>560</v>
      </c>
      <c r="H127" s="110">
        <v>93.89</v>
      </c>
      <c r="I127" s="26" t="s">
        <v>387</v>
      </c>
      <c r="J127" s="26"/>
    </row>
    <row r="128" s="1" customFormat="1" ht="192" customHeight="1" spans="1:10">
      <c r="A128" s="26">
        <v>75</v>
      </c>
      <c r="B128" s="39" t="s">
        <v>561</v>
      </c>
      <c r="C128" s="39" t="s">
        <v>562</v>
      </c>
      <c r="D128" s="43">
        <v>3600</v>
      </c>
      <c r="E128" s="43"/>
      <c r="F128" s="105">
        <v>0.84</v>
      </c>
      <c r="G128" s="57" t="s">
        <v>563</v>
      </c>
      <c r="H128" s="52">
        <v>90</v>
      </c>
      <c r="I128" s="26"/>
      <c r="J128" s="26"/>
    </row>
    <row r="129" s="1" customFormat="1" ht="111" customHeight="1" spans="1:10">
      <c r="A129" s="26"/>
      <c r="B129" s="39"/>
      <c r="C129" s="32" t="s">
        <v>564</v>
      </c>
      <c r="D129" s="43">
        <v>144</v>
      </c>
      <c r="E129" s="43"/>
      <c r="F129" s="105">
        <v>0.95</v>
      </c>
      <c r="G129" s="29" t="s">
        <v>565</v>
      </c>
      <c r="H129" s="52">
        <v>97</v>
      </c>
      <c r="I129" s="26" t="s">
        <v>557</v>
      </c>
      <c r="J129" s="26"/>
    </row>
    <row r="130" s="1" customFormat="1" ht="152" customHeight="1" spans="1:10">
      <c r="A130" s="26"/>
      <c r="B130" s="39"/>
      <c r="C130" s="39" t="s">
        <v>566</v>
      </c>
      <c r="D130" s="43">
        <v>5933</v>
      </c>
      <c r="E130" s="43"/>
      <c r="F130" s="104">
        <v>0.9882</v>
      </c>
      <c r="G130" s="57" t="s">
        <v>567</v>
      </c>
      <c r="H130" s="52">
        <v>99.88</v>
      </c>
      <c r="I130" s="26" t="s">
        <v>208</v>
      </c>
      <c r="J130" s="26"/>
    </row>
    <row r="131" s="1" customFormat="1" ht="247" customHeight="1" spans="1:10">
      <c r="A131" s="26"/>
      <c r="B131" s="39"/>
      <c r="C131" s="32" t="s">
        <v>568</v>
      </c>
      <c r="D131" s="43">
        <v>3615</v>
      </c>
      <c r="E131" s="43"/>
      <c r="F131" s="104">
        <v>0.6308</v>
      </c>
      <c r="G131" s="57" t="s">
        <v>569</v>
      </c>
      <c r="H131" s="52">
        <v>89</v>
      </c>
      <c r="I131" s="26" t="s">
        <v>16</v>
      </c>
      <c r="J131" s="26"/>
    </row>
    <row r="132" s="1" customFormat="1" ht="174" customHeight="1" spans="1:10">
      <c r="A132" s="26">
        <v>75</v>
      </c>
      <c r="B132" s="39" t="s">
        <v>561</v>
      </c>
      <c r="C132" s="32" t="s">
        <v>570</v>
      </c>
      <c r="D132" s="43">
        <v>1612</v>
      </c>
      <c r="E132" s="43"/>
      <c r="F132" s="104">
        <v>0.6656</v>
      </c>
      <c r="G132" s="57" t="s">
        <v>571</v>
      </c>
      <c r="H132" s="52">
        <v>85</v>
      </c>
      <c r="I132" s="26" t="s">
        <v>16</v>
      </c>
      <c r="J132" s="26"/>
    </row>
    <row r="133" s="1" customFormat="1" ht="271" customHeight="1" spans="1:10">
      <c r="A133" s="26"/>
      <c r="B133" s="39"/>
      <c r="C133" s="36" t="s">
        <v>572</v>
      </c>
      <c r="D133" s="43">
        <v>2918</v>
      </c>
      <c r="E133" s="43">
        <v>2056.75</v>
      </c>
      <c r="F133" s="104">
        <v>0.9766</v>
      </c>
      <c r="G133" s="107" t="s">
        <v>573</v>
      </c>
      <c r="H133" s="52">
        <v>97.66</v>
      </c>
      <c r="I133" s="26" t="s">
        <v>22</v>
      </c>
      <c r="J133" s="26"/>
    </row>
    <row r="134" s="2" customFormat="1" ht="154" customHeight="1" spans="1:10">
      <c r="A134" s="26"/>
      <c r="B134" s="39"/>
      <c r="C134" s="32" t="s">
        <v>574</v>
      </c>
      <c r="D134" s="43">
        <v>6000</v>
      </c>
      <c r="E134" s="43"/>
      <c r="F134" s="105">
        <v>0.89</v>
      </c>
      <c r="G134" s="57" t="s">
        <v>575</v>
      </c>
      <c r="H134" s="52">
        <v>98.4</v>
      </c>
      <c r="I134" s="36" t="s">
        <v>367</v>
      </c>
      <c r="J134" s="26"/>
    </row>
    <row r="135" s="1" customFormat="1" ht="178" customHeight="1" spans="1:10">
      <c r="A135" s="26">
        <v>76</v>
      </c>
      <c r="B135" s="39" t="s">
        <v>576</v>
      </c>
      <c r="C135" s="32" t="s">
        <v>577</v>
      </c>
      <c r="D135" s="43">
        <v>5200</v>
      </c>
      <c r="E135" s="43"/>
      <c r="F135" s="105">
        <v>0.932</v>
      </c>
      <c r="G135" s="57" t="s">
        <v>578</v>
      </c>
      <c r="H135" s="52">
        <v>95</v>
      </c>
      <c r="I135" s="26" t="s">
        <v>579</v>
      </c>
      <c r="J135" s="26"/>
    </row>
    <row r="136" s="78" customFormat="1" ht="22" customHeight="1" spans="1:10">
      <c r="A136" s="123" t="s">
        <v>580</v>
      </c>
      <c r="B136" s="123"/>
      <c r="C136" s="123"/>
      <c r="D136" s="124">
        <v>2373</v>
      </c>
      <c r="E136" s="140"/>
      <c r="F136" s="141">
        <f>AVERAGE(F137)</f>
        <v>0.5264</v>
      </c>
      <c r="G136" s="142"/>
      <c r="H136" s="143"/>
      <c r="I136" s="142"/>
      <c r="J136" s="128"/>
    </row>
    <row r="137" s="1" customFormat="1" ht="331" customHeight="1" spans="1:10">
      <c r="A137" s="26">
        <v>77</v>
      </c>
      <c r="B137" s="26" t="s">
        <v>581</v>
      </c>
      <c r="C137" s="26" t="s">
        <v>581</v>
      </c>
      <c r="D137" s="26">
        <v>2373</v>
      </c>
      <c r="E137" s="26"/>
      <c r="F137" s="47">
        <v>0.5264</v>
      </c>
      <c r="G137" s="144" t="s">
        <v>582</v>
      </c>
      <c r="H137" s="51">
        <v>90</v>
      </c>
      <c r="I137" s="26" t="s">
        <v>153</v>
      </c>
      <c r="J137" s="26"/>
    </row>
    <row r="138" s="1" customFormat="1" ht="18.75" spans="1:10">
      <c r="A138" s="20"/>
      <c r="B138" s="145"/>
      <c r="C138" s="145"/>
      <c r="D138" s="146"/>
      <c r="E138" s="146"/>
      <c r="F138" s="146"/>
      <c r="G138" s="146"/>
      <c r="H138" s="147"/>
      <c r="I138" s="76"/>
      <c r="J138" s="76"/>
    </row>
    <row r="139" s="1" customFormat="1" ht="18.75" spans="1:10">
      <c r="A139" s="20"/>
      <c r="B139" s="145"/>
      <c r="C139" s="145"/>
      <c r="D139" s="146"/>
      <c r="E139" s="146"/>
      <c r="F139" s="146"/>
      <c r="G139" s="146"/>
      <c r="H139" s="147"/>
      <c r="I139" s="76"/>
      <c r="J139" s="76"/>
    </row>
    <row r="140" s="1" customFormat="1" ht="18.75" spans="1:10">
      <c r="A140" s="20"/>
      <c r="B140" s="145"/>
      <c r="C140" s="145"/>
      <c r="D140" s="146"/>
      <c r="E140" s="146"/>
      <c r="F140" s="146"/>
      <c r="G140" s="146"/>
      <c r="H140" s="147"/>
      <c r="I140" s="76"/>
      <c r="J140" s="76"/>
    </row>
    <row r="141" s="1" customFormat="1" ht="18.75" spans="1:10">
      <c r="A141" s="20"/>
      <c r="B141" s="145"/>
      <c r="C141" s="145"/>
      <c r="D141" s="146"/>
      <c r="E141" s="146"/>
      <c r="F141" s="146"/>
      <c r="G141" s="146"/>
      <c r="H141" s="147"/>
      <c r="I141" s="76"/>
      <c r="J141" s="76"/>
    </row>
  </sheetData>
  <sortState ref="A10:IX122">
    <sortCondition ref="A122"/>
  </sortState>
  <mergeCells count="72">
    <mergeCell ref="A1:B1"/>
    <mergeCell ref="A2:J2"/>
    <mergeCell ref="D4:E4"/>
    <mergeCell ref="D6:E6"/>
    <mergeCell ref="A8:C8"/>
    <mergeCell ref="A9:C9"/>
    <mergeCell ref="A77:C77"/>
    <mergeCell ref="A123:C123"/>
    <mergeCell ref="A136:C136"/>
    <mergeCell ref="A4:A5"/>
    <mergeCell ref="A26:A27"/>
    <mergeCell ref="A34:A35"/>
    <mergeCell ref="A36:A37"/>
    <mergeCell ref="A38:A39"/>
    <mergeCell ref="A41:A42"/>
    <mergeCell ref="A47:A48"/>
    <mergeCell ref="A49:A50"/>
    <mergeCell ref="A53:A56"/>
    <mergeCell ref="A62:A64"/>
    <mergeCell ref="A78:A79"/>
    <mergeCell ref="A94:A95"/>
    <mergeCell ref="A96:A98"/>
    <mergeCell ref="A99:A106"/>
    <mergeCell ref="A107:A113"/>
    <mergeCell ref="A114:A120"/>
    <mergeCell ref="A128:A131"/>
    <mergeCell ref="A132:A134"/>
    <mergeCell ref="B26:B27"/>
    <mergeCell ref="B34:B35"/>
    <mergeCell ref="B36:B37"/>
    <mergeCell ref="B38:B39"/>
    <mergeCell ref="B41:B42"/>
    <mergeCell ref="B47:B48"/>
    <mergeCell ref="B49:B50"/>
    <mergeCell ref="B53:B56"/>
    <mergeCell ref="B62:B64"/>
    <mergeCell ref="B78:B79"/>
    <mergeCell ref="B94:B95"/>
    <mergeCell ref="B96:B98"/>
    <mergeCell ref="B99:B106"/>
    <mergeCell ref="B107:B113"/>
    <mergeCell ref="B114:B120"/>
    <mergeCell ref="B128:B131"/>
    <mergeCell ref="B132:B134"/>
    <mergeCell ref="C47:C48"/>
    <mergeCell ref="C49:C50"/>
    <mergeCell ref="D47:D48"/>
    <mergeCell ref="D49:D50"/>
    <mergeCell ref="E47:E48"/>
    <mergeCell ref="E49:E50"/>
    <mergeCell ref="F4:F5"/>
    <mergeCell ref="F6:F7"/>
    <mergeCell ref="F47:F48"/>
    <mergeCell ref="F49:F50"/>
    <mergeCell ref="G4:G5"/>
    <mergeCell ref="G6:G7"/>
    <mergeCell ref="G47:G48"/>
    <mergeCell ref="G49:G50"/>
    <mergeCell ref="H4:H5"/>
    <mergeCell ref="H6:H7"/>
    <mergeCell ref="H47:H48"/>
    <mergeCell ref="H49:H50"/>
    <mergeCell ref="I4:I5"/>
    <mergeCell ref="I6:I7"/>
    <mergeCell ref="I47:I48"/>
    <mergeCell ref="I49:I50"/>
    <mergeCell ref="J4:J5"/>
    <mergeCell ref="J6:J7"/>
    <mergeCell ref="J47:J48"/>
    <mergeCell ref="J49:J50"/>
    <mergeCell ref="B4:C5"/>
    <mergeCell ref="A6:C7"/>
  </mergeCells>
  <printOptions horizontalCentered="1"/>
  <pageMargins left="0.472222222222222" right="0.472222222222222" top="0.472222222222222" bottom="0.629861111111111" header="0.5" footer="0.354166666666667"/>
  <pageSetup paperSize="9" scale="60" fitToHeight="0" orientation="landscape" horizontalDpi="600"/>
  <headerFooter>
    <oddFooter>&amp;C&amp;14第 &amp;P 页，共 &amp;N 页</oddFooter>
  </headerFooter>
  <rowBreaks count="6" manualBreakCount="6">
    <brk id="98" max="9" man="1"/>
    <brk id="106" max="9" man="1"/>
    <brk id="113" max="9" man="1"/>
    <brk id="120" max="9" man="1"/>
    <brk id="127" max="9" man="1"/>
    <brk id="135" max="9" man="1"/>
  </rowBreaks>
  <ignoredErrors>
    <ignoredError sqref="D49 D39:D47 D37 D51:D113"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37"/>
  <sheetViews>
    <sheetView view="pageBreakPreview" zoomScale="80" zoomScaleNormal="100" topLeftCell="A219" workbookViewId="0">
      <selection activeCell="G223" sqref="G223"/>
    </sheetView>
  </sheetViews>
  <sheetFormatPr defaultColWidth="9.33333333333333" defaultRowHeight="14.25"/>
  <cols>
    <col min="1" max="1" width="8.58888888888889" style="4" customWidth="1"/>
    <col min="2" max="2" width="24.7888888888889" style="5" customWidth="1"/>
    <col min="3" max="3" width="22.0111111111111" style="6" customWidth="1"/>
    <col min="4" max="4" width="20.1" style="6" customWidth="1"/>
    <col min="5" max="5" width="19.5777777777778" style="6" customWidth="1"/>
    <col min="6" max="6" width="25.8333333333333" style="6" customWidth="1"/>
    <col min="7" max="7" width="115.622222222222" style="7" customWidth="1"/>
    <col min="8" max="8" width="17.9111111111111" style="6" customWidth="1"/>
    <col min="9" max="9" width="15.6111111111111" style="8" customWidth="1"/>
    <col min="10" max="10" width="11.4222222222222" style="8" customWidth="1"/>
    <col min="11" max="32" width="12" style="4"/>
    <col min="33" max="224" width="9.33333333333333" style="4"/>
    <col min="225" max="251" width="12" style="4"/>
    <col min="252" max="256" width="12" style="9"/>
    <col min="257" max="16384" width="9.33333333333333" style="9"/>
  </cols>
  <sheetData>
    <row r="1" ht="18.75" spans="1:251">
      <c r="A1" s="10" t="s">
        <v>583</v>
      </c>
    </row>
    <row r="2" ht="31.5" spans="1:251">
      <c r="A2" s="11" t="s">
        <v>584</v>
      </c>
      <c r="B2" s="12"/>
      <c r="C2" s="11"/>
      <c r="D2" s="11"/>
      <c r="E2" s="11"/>
      <c r="F2" s="11"/>
      <c r="G2" s="13"/>
      <c r="H2" s="11"/>
      <c r="I2" s="11"/>
      <c r="J2" s="11"/>
    </row>
    <row r="3" ht="25.5" spans="1:251">
      <c r="A3" s="14"/>
      <c r="B3" s="15"/>
      <c r="C3" s="14"/>
      <c r="D3" s="14"/>
      <c r="E3" s="14"/>
      <c r="F3" s="14"/>
      <c r="G3" s="16"/>
      <c r="H3" s="14"/>
      <c r="I3" s="17" t="s">
        <v>199</v>
      </c>
      <c r="J3" s="17"/>
    </row>
    <row r="4" s="1" customFormat="1" ht="22" customHeight="1" spans="1:251">
      <c r="A4" s="18" t="s">
        <v>3</v>
      </c>
      <c r="B4" s="18" t="s">
        <v>4</v>
      </c>
      <c r="C4" s="18" t="s">
        <v>585</v>
      </c>
      <c r="D4" s="18" t="s">
        <v>586</v>
      </c>
      <c r="E4" s="18" t="s">
        <v>587</v>
      </c>
      <c r="F4" s="18" t="s">
        <v>588</v>
      </c>
      <c r="G4" s="19" t="s">
        <v>6</v>
      </c>
      <c r="H4" s="19" t="s">
        <v>264</v>
      </c>
      <c r="I4" s="18" t="s">
        <v>589</v>
      </c>
      <c r="J4" s="18" t="s">
        <v>9</v>
      </c>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row>
    <row r="5" s="1" customFormat="1" ht="37" customHeight="1" spans="1:251">
      <c r="A5" s="18"/>
      <c r="B5" s="18"/>
      <c r="C5" s="18"/>
      <c r="D5" s="18"/>
      <c r="E5" s="18"/>
      <c r="F5" s="18"/>
      <c r="G5" s="19"/>
      <c r="H5" s="19"/>
      <c r="I5" s="18"/>
      <c r="J5" s="18"/>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row>
    <row r="6" s="1" customFormat="1" ht="22" customHeight="1" spans="1:251">
      <c r="A6" s="21" t="s">
        <v>590</v>
      </c>
      <c r="B6" s="21"/>
      <c r="C6" s="21">
        <f>C7+D7</f>
        <v>1408282.7582</v>
      </c>
      <c r="D6" s="21"/>
      <c r="E6" s="22">
        <f>AVERAGE(E8:E236)</f>
        <v>0.835739527248231</v>
      </c>
      <c r="F6" s="21"/>
      <c r="G6" s="23"/>
      <c r="H6" s="24">
        <f>AVERAGE(H8:H236)</f>
        <v>95.296254385965</v>
      </c>
      <c r="I6" s="21"/>
      <c r="J6" s="21"/>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row>
    <row r="7" s="1" customFormat="1" ht="22" customHeight="1" spans="1:251">
      <c r="A7" s="21"/>
      <c r="B7" s="21"/>
      <c r="C7" s="25">
        <f>SUM(C8:C236)</f>
        <v>1021357.108</v>
      </c>
      <c r="D7" s="25">
        <f>SUM(D8:D236)</f>
        <v>386925.6502</v>
      </c>
      <c r="E7" s="22"/>
      <c r="F7" s="21"/>
      <c r="G7" s="23"/>
      <c r="H7" s="24"/>
      <c r="I7" s="21"/>
      <c r="J7" s="21"/>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row>
    <row r="8" s="1" customFormat="1" ht="93.75" spans="1:251">
      <c r="A8" s="26">
        <v>1</v>
      </c>
      <c r="B8" s="26" t="s">
        <v>591</v>
      </c>
      <c r="C8" s="26">
        <v>155</v>
      </c>
      <c r="D8" s="27"/>
      <c r="E8" s="28">
        <v>0.96</v>
      </c>
      <c r="F8" s="27" t="s">
        <v>592</v>
      </c>
      <c r="G8" s="29" t="s">
        <v>593</v>
      </c>
      <c r="H8" s="26">
        <v>94</v>
      </c>
      <c r="I8" s="26" t="s">
        <v>594</v>
      </c>
      <c r="J8" s="3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row>
    <row r="9" s="1" customFormat="1" ht="93.75" spans="1:251">
      <c r="A9" s="26">
        <v>2</v>
      </c>
      <c r="B9" s="26" t="s">
        <v>595</v>
      </c>
      <c r="C9" s="31">
        <v>59</v>
      </c>
      <c r="D9" s="32"/>
      <c r="E9" s="33">
        <v>1</v>
      </c>
      <c r="F9" s="32" t="s">
        <v>596</v>
      </c>
      <c r="G9" s="34" t="s">
        <v>597</v>
      </c>
      <c r="H9" s="35">
        <v>95</v>
      </c>
      <c r="I9" s="26" t="s">
        <v>594</v>
      </c>
      <c r="J9" s="3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row>
    <row r="10" s="1" customFormat="1" ht="75" spans="1:251">
      <c r="A10" s="26">
        <v>3</v>
      </c>
      <c r="B10" s="32" t="s">
        <v>598</v>
      </c>
      <c r="C10" s="36">
        <v>1256</v>
      </c>
      <c r="D10" s="32"/>
      <c r="E10" s="33">
        <v>0.88</v>
      </c>
      <c r="F10" s="32" t="s">
        <v>599</v>
      </c>
      <c r="G10" s="34" t="s">
        <v>600</v>
      </c>
      <c r="H10" s="35">
        <v>93</v>
      </c>
      <c r="I10" s="26" t="s">
        <v>594</v>
      </c>
      <c r="J10" s="3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row>
    <row r="11" s="1" customFormat="1" ht="93.75" spans="1:251">
      <c r="A11" s="26">
        <v>4</v>
      </c>
      <c r="B11" s="37" t="s">
        <v>601</v>
      </c>
      <c r="C11" s="38">
        <v>2094.496</v>
      </c>
      <c r="D11" s="32"/>
      <c r="E11" s="33">
        <v>0.97</v>
      </c>
      <c r="F11" s="32" t="s">
        <v>602</v>
      </c>
      <c r="G11" s="34" t="s">
        <v>603</v>
      </c>
      <c r="H11" s="32">
        <v>93.2</v>
      </c>
      <c r="I11" s="26" t="s">
        <v>594</v>
      </c>
      <c r="J11" s="3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row>
    <row r="12" s="1" customFormat="1" ht="56.25" spans="1:251">
      <c r="A12" s="26">
        <v>5</v>
      </c>
      <c r="B12" s="37" t="s">
        <v>604</v>
      </c>
      <c r="C12" s="38">
        <v>201.3</v>
      </c>
      <c r="D12" s="32"/>
      <c r="E12" s="33">
        <v>1</v>
      </c>
      <c r="F12" s="32" t="s">
        <v>605</v>
      </c>
      <c r="G12" s="34" t="s">
        <v>606</v>
      </c>
      <c r="H12" s="32">
        <v>92</v>
      </c>
      <c r="I12" s="26" t="s">
        <v>594</v>
      </c>
      <c r="J12" s="3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row>
    <row r="13" s="1" customFormat="1" ht="56.25" spans="1:251">
      <c r="A13" s="26">
        <v>6</v>
      </c>
      <c r="B13" s="37" t="s">
        <v>607</v>
      </c>
      <c r="C13" s="37">
        <v>36.2</v>
      </c>
      <c r="D13" s="32"/>
      <c r="E13" s="33">
        <v>1</v>
      </c>
      <c r="F13" s="32" t="s">
        <v>608</v>
      </c>
      <c r="G13" s="34" t="s">
        <v>609</v>
      </c>
      <c r="H13" s="32">
        <v>90</v>
      </c>
      <c r="I13" s="26" t="s">
        <v>594</v>
      </c>
      <c r="J13" s="3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row>
    <row r="14" s="1" customFormat="1" ht="112.5" spans="1:251">
      <c r="A14" s="26">
        <v>7</v>
      </c>
      <c r="B14" s="39" t="s">
        <v>610</v>
      </c>
      <c r="C14" s="39">
        <v>3196</v>
      </c>
      <c r="D14" s="31"/>
      <c r="E14" s="33">
        <v>0.82</v>
      </c>
      <c r="F14" s="32" t="s">
        <v>611</v>
      </c>
      <c r="G14" s="34" t="s">
        <v>612</v>
      </c>
      <c r="H14" s="32">
        <v>90.2</v>
      </c>
      <c r="I14" s="26" t="s">
        <v>594</v>
      </c>
      <c r="J14" s="3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row>
    <row r="15" s="1" customFormat="1" ht="75" spans="1:251">
      <c r="A15" s="26">
        <v>8</v>
      </c>
      <c r="B15" s="37" t="s">
        <v>613</v>
      </c>
      <c r="C15" s="40">
        <v>220</v>
      </c>
      <c r="D15" s="32"/>
      <c r="E15" s="33">
        <v>0.95</v>
      </c>
      <c r="F15" s="32" t="s">
        <v>614</v>
      </c>
      <c r="G15" s="34" t="s">
        <v>615</v>
      </c>
      <c r="H15" s="32">
        <v>94</v>
      </c>
      <c r="I15" s="26" t="s">
        <v>594</v>
      </c>
      <c r="J15" s="3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row>
    <row r="16" s="1" customFormat="1" ht="187.5" spans="1:251">
      <c r="A16" s="26">
        <v>9</v>
      </c>
      <c r="B16" s="41" t="s">
        <v>616</v>
      </c>
      <c r="C16" s="40">
        <v>3295.645</v>
      </c>
      <c r="D16" s="32"/>
      <c r="E16" s="33">
        <v>0.7</v>
      </c>
      <c r="F16" s="32" t="s">
        <v>617</v>
      </c>
      <c r="G16" s="34" t="s">
        <v>618</v>
      </c>
      <c r="H16" s="32">
        <v>92</v>
      </c>
      <c r="I16" s="26" t="s">
        <v>594</v>
      </c>
      <c r="J16" s="3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row>
    <row r="17" s="1" customFormat="1" ht="168.75" spans="1:251">
      <c r="A17" s="26">
        <v>10</v>
      </c>
      <c r="B17" s="41" t="s">
        <v>619</v>
      </c>
      <c r="C17" s="40">
        <v>453.4</v>
      </c>
      <c r="D17" s="32"/>
      <c r="E17" s="33">
        <v>0.89</v>
      </c>
      <c r="F17" s="32" t="s">
        <v>620</v>
      </c>
      <c r="G17" s="34" t="s">
        <v>621</v>
      </c>
      <c r="H17" s="32">
        <v>94.5</v>
      </c>
      <c r="I17" s="26" t="s">
        <v>594</v>
      </c>
      <c r="J17" s="3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row>
    <row r="18" s="1" customFormat="1" ht="56.25" spans="1:251">
      <c r="A18" s="26">
        <v>11</v>
      </c>
      <c r="B18" s="26" t="s">
        <v>622</v>
      </c>
      <c r="C18" s="31">
        <v>141</v>
      </c>
      <c r="D18" s="26"/>
      <c r="E18" s="42">
        <v>0.68</v>
      </c>
      <c r="F18" s="26" t="s">
        <v>623</v>
      </c>
      <c r="G18" s="29" t="s">
        <v>624</v>
      </c>
      <c r="H18" s="31">
        <v>91</v>
      </c>
      <c r="I18" s="26" t="s">
        <v>594</v>
      </c>
      <c r="J18" s="3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row>
    <row r="19" s="1" customFormat="1" ht="93.75" spans="1:251">
      <c r="A19" s="26">
        <v>12</v>
      </c>
      <c r="B19" s="26" t="s">
        <v>625</v>
      </c>
      <c r="C19" s="31">
        <v>1034</v>
      </c>
      <c r="D19" s="26"/>
      <c r="E19" s="42">
        <v>0.61</v>
      </c>
      <c r="F19" s="26" t="s">
        <v>626</v>
      </c>
      <c r="G19" s="29" t="s">
        <v>627</v>
      </c>
      <c r="H19" s="31">
        <v>72</v>
      </c>
      <c r="I19" s="26" t="s">
        <v>594</v>
      </c>
      <c r="J19" s="3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row>
    <row r="20" s="1" customFormat="1" ht="93.75" spans="1:251">
      <c r="A20" s="26">
        <v>13</v>
      </c>
      <c r="B20" s="26" t="s">
        <v>628</v>
      </c>
      <c r="C20" s="31">
        <v>900</v>
      </c>
      <c r="D20" s="26"/>
      <c r="E20" s="42">
        <v>0.86</v>
      </c>
      <c r="F20" s="26" t="s">
        <v>629</v>
      </c>
      <c r="G20" s="29" t="s">
        <v>630</v>
      </c>
      <c r="H20" s="31">
        <v>89.4</v>
      </c>
      <c r="I20" s="26" t="s">
        <v>594</v>
      </c>
      <c r="J20" s="3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row>
    <row r="21" s="1" customFormat="1" ht="56.25" spans="1:251">
      <c r="A21" s="26">
        <v>14</v>
      </c>
      <c r="B21" s="26" t="s">
        <v>631</v>
      </c>
      <c r="C21" s="31">
        <v>765</v>
      </c>
      <c r="D21" s="26"/>
      <c r="E21" s="42">
        <v>0.29</v>
      </c>
      <c r="F21" s="26" t="s">
        <v>632</v>
      </c>
      <c r="G21" s="29" t="s">
        <v>633</v>
      </c>
      <c r="H21" s="31">
        <v>83</v>
      </c>
      <c r="I21" s="26" t="s">
        <v>594</v>
      </c>
      <c r="J21" s="3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row>
    <row r="22" s="1" customFormat="1" ht="75" spans="1:251">
      <c r="A22" s="26">
        <v>15</v>
      </c>
      <c r="B22" s="26" t="s">
        <v>634</v>
      </c>
      <c r="C22" s="31">
        <v>700</v>
      </c>
      <c r="D22" s="26"/>
      <c r="E22" s="42">
        <v>0.17</v>
      </c>
      <c r="F22" s="26" t="s">
        <v>635</v>
      </c>
      <c r="G22" s="29" t="s">
        <v>636</v>
      </c>
      <c r="H22" s="31">
        <v>72</v>
      </c>
      <c r="I22" s="26" t="s">
        <v>594</v>
      </c>
      <c r="J22" s="3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row>
    <row r="23" s="1" customFormat="1" ht="56.25" spans="1:251">
      <c r="A23" s="26">
        <v>16</v>
      </c>
      <c r="B23" s="26" t="s">
        <v>637</v>
      </c>
      <c r="C23" s="26">
        <v>1800</v>
      </c>
      <c r="D23" s="26"/>
      <c r="E23" s="42">
        <v>0.95</v>
      </c>
      <c r="F23" s="26" t="s">
        <v>638</v>
      </c>
      <c r="G23" s="29" t="s">
        <v>639</v>
      </c>
      <c r="H23" s="26">
        <v>97</v>
      </c>
      <c r="I23" s="26" t="s">
        <v>208</v>
      </c>
      <c r="J23" s="3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row>
    <row r="24" s="1" customFormat="1" ht="56.25" spans="1:251">
      <c r="A24" s="26">
        <v>17</v>
      </c>
      <c r="B24" s="32" t="s">
        <v>640</v>
      </c>
      <c r="C24" s="43">
        <v>3664</v>
      </c>
      <c r="D24" s="32"/>
      <c r="E24" s="33">
        <v>1</v>
      </c>
      <c r="F24" s="32" t="s">
        <v>641</v>
      </c>
      <c r="G24" s="34" t="s">
        <v>642</v>
      </c>
      <c r="H24" s="35">
        <v>100</v>
      </c>
      <c r="I24" s="26" t="s">
        <v>208</v>
      </c>
      <c r="J24" s="3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row>
    <row r="25" s="1" customFormat="1" ht="56.25" spans="1:251">
      <c r="A25" s="26">
        <v>18</v>
      </c>
      <c r="B25" s="32" t="s">
        <v>643</v>
      </c>
      <c r="C25" s="43">
        <v>387</v>
      </c>
      <c r="D25" s="32"/>
      <c r="E25" s="33">
        <v>1</v>
      </c>
      <c r="F25" s="32" t="s">
        <v>644</v>
      </c>
      <c r="G25" s="34" t="s">
        <v>645</v>
      </c>
      <c r="H25" s="35">
        <v>100</v>
      </c>
      <c r="I25" s="26" t="s">
        <v>208</v>
      </c>
      <c r="J25" s="3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row>
    <row r="26" s="1" customFormat="1" ht="75" spans="1:251">
      <c r="A26" s="26">
        <v>19</v>
      </c>
      <c r="B26" s="32" t="s">
        <v>646</v>
      </c>
      <c r="C26" s="43">
        <v>8344</v>
      </c>
      <c r="D26" s="32"/>
      <c r="E26" s="44">
        <v>0.964</v>
      </c>
      <c r="F26" s="32" t="s">
        <v>647</v>
      </c>
      <c r="G26" s="34" t="s">
        <v>648</v>
      </c>
      <c r="H26" s="35">
        <v>97.6</v>
      </c>
      <c r="I26" s="26" t="s">
        <v>208</v>
      </c>
      <c r="J26" s="3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row>
    <row r="27" s="1" customFormat="1" ht="37.5" spans="1:251">
      <c r="A27" s="26">
        <v>20</v>
      </c>
      <c r="B27" s="32" t="s">
        <v>649</v>
      </c>
      <c r="C27" s="43">
        <v>1840</v>
      </c>
      <c r="D27" s="32"/>
      <c r="E27" s="33">
        <v>1</v>
      </c>
      <c r="F27" s="32" t="s">
        <v>647</v>
      </c>
      <c r="G27" s="34" t="s">
        <v>650</v>
      </c>
      <c r="H27" s="35">
        <v>100</v>
      </c>
      <c r="I27" s="26" t="s">
        <v>208</v>
      </c>
      <c r="J27" s="3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row>
    <row r="28" s="1" customFormat="1" ht="56.25" spans="1:251">
      <c r="A28" s="26">
        <v>21</v>
      </c>
      <c r="B28" s="32" t="s">
        <v>646</v>
      </c>
      <c r="C28" s="43">
        <v>1156</v>
      </c>
      <c r="D28" s="32"/>
      <c r="E28" s="44">
        <v>0.9831</v>
      </c>
      <c r="F28" s="32" t="s">
        <v>651</v>
      </c>
      <c r="G28" s="34" t="s">
        <v>652</v>
      </c>
      <c r="H28" s="35">
        <v>97.8</v>
      </c>
      <c r="I28" s="26" t="s">
        <v>208</v>
      </c>
      <c r="J28" s="3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row>
    <row r="29" s="1" customFormat="1" ht="56.25" spans="1:251">
      <c r="A29" s="26">
        <v>22</v>
      </c>
      <c r="B29" s="32" t="s">
        <v>653</v>
      </c>
      <c r="C29" s="43">
        <v>137</v>
      </c>
      <c r="D29" s="32"/>
      <c r="E29" s="33">
        <v>1</v>
      </c>
      <c r="F29" s="32" t="s">
        <v>647</v>
      </c>
      <c r="G29" s="34" t="s">
        <v>654</v>
      </c>
      <c r="H29" s="35">
        <v>100</v>
      </c>
      <c r="I29" s="26" t="s">
        <v>208</v>
      </c>
      <c r="J29" s="3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row>
    <row r="30" s="1" customFormat="1" ht="56.25" spans="1:251">
      <c r="A30" s="26">
        <v>23</v>
      </c>
      <c r="B30" s="32" t="s">
        <v>655</v>
      </c>
      <c r="C30" s="43">
        <v>40</v>
      </c>
      <c r="D30" s="32"/>
      <c r="E30" s="33">
        <v>1</v>
      </c>
      <c r="F30" s="32" t="s">
        <v>656</v>
      </c>
      <c r="G30" s="34" t="s">
        <v>657</v>
      </c>
      <c r="H30" s="35">
        <v>100</v>
      </c>
      <c r="I30" s="26" t="s">
        <v>208</v>
      </c>
      <c r="J30" s="3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row>
    <row r="31" s="1" customFormat="1" ht="75" spans="1:251">
      <c r="A31" s="26">
        <v>24</v>
      </c>
      <c r="B31" s="45" t="s">
        <v>20</v>
      </c>
      <c r="C31" s="46">
        <v>1000</v>
      </c>
      <c r="D31" s="32"/>
      <c r="E31" s="33">
        <v>1</v>
      </c>
      <c r="F31" s="32" t="s">
        <v>658</v>
      </c>
      <c r="G31" s="34" t="s">
        <v>21</v>
      </c>
      <c r="H31" s="32">
        <v>100</v>
      </c>
      <c r="I31" s="26" t="s">
        <v>659</v>
      </c>
      <c r="J31" s="3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row>
    <row r="32" s="1" customFormat="1" ht="56.25" spans="1:251">
      <c r="A32" s="26">
        <v>25</v>
      </c>
      <c r="B32" s="26" t="s">
        <v>660</v>
      </c>
      <c r="C32" s="26">
        <v>2020</v>
      </c>
      <c r="D32" s="26"/>
      <c r="E32" s="47">
        <v>0.9765</v>
      </c>
      <c r="F32" s="26" t="s">
        <v>661</v>
      </c>
      <c r="G32" s="29" t="s">
        <v>662</v>
      </c>
      <c r="H32" s="26">
        <v>96</v>
      </c>
      <c r="I32" s="26" t="s">
        <v>405</v>
      </c>
      <c r="J32" s="3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row>
    <row r="33" s="1" customFormat="1" ht="112.5" spans="1:251">
      <c r="A33" s="26">
        <v>26</v>
      </c>
      <c r="B33" s="32" t="s">
        <v>663</v>
      </c>
      <c r="C33" s="35">
        <v>500</v>
      </c>
      <c r="D33" s="35"/>
      <c r="E33" s="44">
        <v>0.904</v>
      </c>
      <c r="F33" s="35" t="s">
        <v>210</v>
      </c>
      <c r="G33" s="34" t="s">
        <v>664</v>
      </c>
      <c r="H33" s="35">
        <v>96.04</v>
      </c>
      <c r="I33" s="32" t="s">
        <v>665</v>
      </c>
      <c r="J33" s="48"/>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row>
    <row r="34" s="1" customFormat="1" ht="93.75" spans="1:251">
      <c r="A34" s="26">
        <v>27</v>
      </c>
      <c r="B34" s="26" t="s">
        <v>666</v>
      </c>
      <c r="C34" s="26">
        <v>321</v>
      </c>
      <c r="D34" s="26"/>
      <c r="E34" s="47">
        <v>0.816</v>
      </c>
      <c r="F34" s="26">
        <v>22</v>
      </c>
      <c r="G34" s="29" t="s">
        <v>667</v>
      </c>
      <c r="H34" s="26">
        <v>96</v>
      </c>
      <c r="I34" s="26" t="s">
        <v>668</v>
      </c>
      <c r="J34" s="3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row>
    <row r="35" s="1" customFormat="1" ht="56.25" spans="1:251">
      <c r="A35" s="26">
        <v>28</v>
      </c>
      <c r="B35" s="26" t="s">
        <v>669</v>
      </c>
      <c r="C35" s="35">
        <v>745</v>
      </c>
      <c r="D35" s="26"/>
      <c r="E35" s="47">
        <v>0.887</v>
      </c>
      <c r="F35" s="26" t="s">
        <v>670</v>
      </c>
      <c r="G35" s="29" t="s">
        <v>671</v>
      </c>
      <c r="H35" s="26">
        <v>98</v>
      </c>
      <c r="I35" s="26" t="s">
        <v>672</v>
      </c>
      <c r="J35" s="3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row>
    <row r="36" s="1" customFormat="1" ht="75" spans="1:251">
      <c r="A36" s="26">
        <v>29</v>
      </c>
      <c r="B36" s="32" t="s">
        <v>673</v>
      </c>
      <c r="C36" s="32">
        <v>140</v>
      </c>
      <c r="D36" s="26"/>
      <c r="E36" s="47">
        <v>0.887</v>
      </c>
      <c r="F36" s="26" t="s">
        <v>670</v>
      </c>
      <c r="G36" s="34" t="s">
        <v>674</v>
      </c>
      <c r="H36" s="26">
        <v>98</v>
      </c>
      <c r="I36" s="26" t="s">
        <v>672</v>
      </c>
      <c r="J36" s="3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row>
    <row r="37" s="1" customFormat="1" ht="56.25" spans="1:251">
      <c r="A37" s="26">
        <v>30</v>
      </c>
      <c r="B37" s="32" t="s">
        <v>675</v>
      </c>
      <c r="C37" s="32">
        <v>565</v>
      </c>
      <c r="D37" s="26"/>
      <c r="E37" s="47">
        <v>0.887</v>
      </c>
      <c r="F37" s="26" t="s">
        <v>670</v>
      </c>
      <c r="G37" s="34" t="s">
        <v>676</v>
      </c>
      <c r="H37" s="26">
        <v>98</v>
      </c>
      <c r="I37" s="26" t="s">
        <v>672</v>
      </c>
      <c r="J37" s="3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row>
    <row r="38" s="1" customFormat="1" ht="56.25" spans="1:251">
      <c r="A38" s="26">
        <v>31</v>
      </c>
      <c r="B38" s="26" t="s">
        <v>677</v>
      </c>
      <c r="C38" s="26">
        <v>3419</v>
      </c>
      <c r="D38" s="26"/>
      <c r="E38" s="47">
        <v>0.9561</v>
      </c>
      <c r="F38" s="26" t="s">
        <v>678</v>
      </c>
      <c r="G38" s="29" t="s">
        <v>679</v>
      </c>
      <c r="H38" s="26">
        <v>97</v>
      </c>
      <c r="I38" s="26"/>
      <c r="J38" s="3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row>
    <row r="39" s="1" customFormat="1" ht="56.25" spans="1:251">
      <c r="A39" s="26">
        <v>32</v>
      </c>
      <c r="B39" s="26" t="s">
        <v>424</v>
      </c>
      <c r="C39" s="26">
        <v>6138</v>
      </c>
      <c r="D39" s="26"/>
      <c r="E39" s="42">
        <v>1</v>
      </c>
      <c r="F39" s="26" t="s">
        <v>680</v>
      </c>
      <c r="G39" s="29" t="s">
        <v>425</v>
      </c>
      <c r="H39" s="26">
        <v>100</v>
      </c>
      <c r="I39" s="26"/>
      <c r="J39" s="3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row>
    <row r="40" s="1" customFormat="1" ht="131.25" spans="1:251">
      <c r="A40" s="26">
        <v>33</v>
      </c>
      <c r="B40" s="49" t="s">
        <v>681</v>
      </c>
      <c r="C40" s="50">
        <v>800</v>
      </c>
      <c r="D40" s="32"/>
      <c r="E40" s="44">
        <v>0.9813</v>
      </c>
      <c r="F40" s="32" t="s">
        <v>682</v>
      </c>
      <c r="G40" s="34" t="s">
        <v>683</v>
      </c>
      <c r="H40" s="51">
        <v>94</v>
      </c>
      <c r="I40" s="26" t="s">
        <v>557</v>
      </c>
      <c r="J40" s="3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row>
    <row r="41" s="1" customFormat="1" ht="75" spans="1:251">
      <c r="A41" s="26">
        <v>34</v>
      </c>
      <c r="B41" s="49" t="s">
        <v>684</v>
      </c>
      <c r="C41" s="50">
        <v>120</v>
      </c>
      <c r="D41" s="32"/>
      <c r="E41" s="44">
        <v>0.0833</v>
      </c>
      <c r="F41" s="32" t="s">
        <v>685</v>
      </c>
      <c r="G41" s="34" t="s">
        <v>686</v>
      </c>
      <c r="H41" s="51">
        <v>88</v>
      </c>
      <c r="I41" s="26" t="s">
        <v>557</v>
      </c>
      <c r="J41" s="3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row>
    <row r="42" s="1" customFormat="1" ht="93.75" spans="1:251">
      <c r="A42" s="26">
        <v>35</v>
      </c>
      <c r="B42" s="49" t="s">
        <v>687</v>
      </c>
      <c r="C42" s="50">
        <v>224.55</v>
      </c>
      <c r="D42" s="32"/>
      <c r="E42" s="44">
        <v>0.096</v>
      </c>
      <c r="F42" s="32" t="s">
        <v>688</v>
      </c>
      <c r="G42" s="34" t="s">
        <v>689</v>
      </c>
      <c r="H42" s="51">
        <v>82.3</v>
      </c>
      <c r="I42" s="26" t="s">
        <v>557</v>
      </c>
      <c r="J42" s="3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row>
    <row r="43" s="1" customFormat="1" ht="56.25" spans="1:251">
      <c r="A43" s="26">
        <v>36</v>
      </c>
      <c r="B43" s="49" t="s">
        <v>29</v>
      </c>
      <c r="C43" s="50">
        <v>79</v>
      </c>
      <c r="D43" s="32"/>
      <c r="E43" s="44">
        <v>0.2143</v>
      </c>
      <c r="F43" s="32" t="s">
        <v>690</v>
      </c>
      <c r="G43" s="34" t="s">
        <v>691</v>
      </c>
      <c r="H43" s="51">
        <v>100</v>
      </c>
      <c r="I43" s="26" t="s">
        <v>557</v>
      </c>
      <c r="J43" s="3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row>
    <row r="44" s="1" customFormat="1" ht="56.25" spans="1:251">
      <c r="A44" s="26">
        <v>37</v>
      </c>
      <c r="B44" s="49" t="s">
        <v>692</v>
      </c>
      <c r="C44" s="50">
        <v>16.8</v>
      </c>
      <c r="D44" s="32"/>
      <c r="E44" s="33">
        <v>1</v>
      </c>
      <c r="F44" s="32" t="s">
        <v>693</v>
      </c>
      <c r="G44" s="34" t="s">
        <v>694</v>
      </c>
      <c r="H44" s="51">
        <v>98</v>
      </c>
      <c r="I44" s="26" t="s">
        <v>557</v>
      </c>
      <c r="J44" s="3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row>
    <row r="45" s="1" customFormat="1" ht="56.25" spans="1:251">
      <c r="A45" s="26">
        <v>38</v>
      </c>
      <c r="B45" s="49" t="s">
        <v>695</v>
      </c>
      <c r="C45" s="50">
        <v>18</v>
      </c>
      <c r="D45" s="32"/>
      <c r="E45" s="33">
        <v>1</v>
      </c>
      <c r="F45" s="32" t="s">
        <v>696</v>
      </c>
      <c r="G45" s="34" t="s">
        <v>697</v>
      </c>
      <c r="H45" s="51">
        <v>96</v>
      </c>
      <c r="I45" s="26" t="s">
        <v>557</v>
      </c>
      <c r="J45" s="3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row>
    <row r="46" s="1" customFormat="1" ht="56.25" spans="1:251">
      <c r="A46" s="26">
        <v>39</v>
      </c>
      <c r="B46" s="49" t="s">
        <v>698</v>
      </c>
      <c r="C46" s="50">
        <v>20</v>
      </c>
      <c r="D46" s="32"/>
      <c r="E46" s="33">
        <v>0.35</v>
      </c>
      <c r="F46" s="32" t="s">
        <v>699</v>
      </c>
      <c r="G46" s="34" t="s">
        <v>700</v>
      </c>
      <c r="H46" s="51">
        <v>96</v>
      </c>
      <c r="I46" s="26" t="s">
        <v>557</v>
      </c>
      <c r="J46" s="3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row>
    <row r="47" s="1" customFormat="1" ht="37.5" spans="1:251">
      <c r="A47" s="26">
        <v>40</v>
      </c>
      <c r="B47" s="49" t="s">
        <v>701</v>
      </c>
      <c r="C47" s="50">
        <v>300</v>
      </c>
      <c r="D47" s="32"/>
      <c r="E47" s="33">
        <v>1</v>
      </c>
      <c r="F47" s="32" t="s">
        <v>699</v>
      </c>
      <c r="G47" s="34" t="s">
        <v>702</v>
      </c>
      <c r="H47" s="51">
        <v>91</v>
      </c>
      <c r="I47" s="26" t="s">
        <v>557</v>
      </c>
      <c r="J47" s="3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row>
    <row r="48" s="1" customFormat="1" ht="150" spans="1:251">
      <c r="A48" s="26">
        <v>41</v>
      </c>
      <c r="B48" s="49" t="s">
        <v>703</v>
      </c>
      <c r="C48" s="50">
        <v>12491</v>
      </c>
      <c r="D48" s="32"/>
      <c r="E48" s="44">
        <v>0.5622</v>
      </c>
      <c r="F48" s="32" t="s">
        <v>704</v>
      </c>
      <c r="G48" s="34" t="s">
        <v>705</v>
      </c>
      <c r="H48" s="51">
        <v>86.59</v>
      </c>
      <c r="I48" s="26" t="s">
        <v>307</v>
      </c>
      <c r="J48" s="3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row>
    <row r="49" s="1" customFormat="1" ht="75" spans="1:251">
      <c r="A49" s="26">
        <v>42</v>
      </c>
      <c r="B49" s="49" t="s">
        <v>706</v>
      </c>
      <c r="C49" s="50">
        <v>368</v>
      </c>
      <c r="D49" s="32"/>
      <c r="E49" s="33">
        <v>1</v>
      </c>
      <c r="F49" s="32" t="s">
        <v>707</v>
      </c>
      <c r="G49" s="34" t="s">
        <v>708</v>
      </c>
      <c r="H49" s="51">
        <v>100</v>
      </c>
      <c r="I49" s="26" t="s">
        <v>307</v>
      </c>
      <c r="J49" s="3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row>
    <row r="50" s="1" customFormat="1" ht="206.25" spans="1:251">
      <c r="A50" s="26">
        <v>43</v>
      </c>
      <c r="B50" s="49" t="s">
        <v>226</v>
      </c>
      <c r="C50" s="50">
        <v>227</v>
      </c>
      <c r="D50" s="32"/>
      <c r="E50" s="33">
        <v>1</v>
      </c>
      <c r="F50" s="32" t="s">
        <v>709</v>
      </c>
      <c r="G50" s="34" t="s">
        <v>710</v>
      </c>
      <c r="H50" s="51">
        <v>98.5</v>
      </c>
      <c r="I50" s="26" t="s">
        <v>307</v>
      </c>
      <c r="J50" s="3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row>
    <row r="51" s="1" customFormat="1" ht="56.25" spans="1:251">
      <c r="A51" s="26">
        <v>44</v>
      </c>
      <c r="B51" s="49" t="s">
        <v>711</v>
      </c>
      <c r="C51" s="50">
        <v>220</v>
      </c>
      <c r="D51" s="32"/>
      <c r="E51" s="33">
        <v>0.64</v>
      </c>
      <c r="F51" s="32" t="s">
        <v>712</v>
      </c>
      <c r="G51" s="34" t="s">
        <v>713</v>
      </c>
      <c r="H51" s="51">
        <v>92</v>
      </c>
      <c r="I51" s="26" t="s">
        <v>307</v>
      </c>
      <c r="J51" s="3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row>
    <row r="52" s="1" customFormat="1" ht="56.25" spans="1:251">
      <c r="A52" s="26">
        <v>45</v>
      </c>
      <c r="B52" s="49" t="s">
        <v>714</v>
      </c>
      <c r="C52" s="50">
        <v>162</v>
      </c>
      <c r="D52" s="32"/>
      <c r="E52" s="33">
        <v>1</v>
      </c>
      <c r="F52" s="32" t="s">
        <v>704</v>
      </c>
      <c r="G52" s="34" t="s">
        <v>715</v>
      </c>
      <c r="H52" s="51">
        <v>100</v>
      </c>
      <c r="I52" s="26" t="s">
        <v>307</v>
      </c>
      <c r="J52" s="3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row>
    <row r="53" s="1" customFormat="1" ht="75" spans="1:251">
      <c r="A53" s="26">
        <v>46</v>
      </c>
      <c r="B53" s="49" t="s">
        <v>427</v>
      </c>
      <c r="C53" s="50">
        <v>252.5</v>
      </c>
      <c r="D53" s="32"/>
      <c r="E53" s="33">
        <v>0.83</v>
      </c>
      <c r="F53" s="32" t="s">
        <v>716</v>
      </c>
      <c r="G53" s="34" t="s">
        <v>717</v>
      </c>
      <c r="H53" s="51">
        <v>94.88</v>
      </c>
      <c r="I53" s="26" t="s">
        <v>307</v>
      </c>
      <c r="J53" s="3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row>
    <row r="54" s="1" customFormat="1" ht="75" spans="1:251">
      <c r="A54" s="26">
        <v>47</v>
      </c>
      <c r="B54" s="49" t="s">
        <v>718</v>
      </c>
      <c r="C54" s="50">
        <v>245</v>
      </c>
      <c r="D54" s="32"/>
      <c r="E54" s="33">
        <v>1</v>
      </c>
      <c r="F54" s="32" t="s">
        <v>719</v>
      </c>
      <c r="G54" s="34" t="s">
        <v>720</v>
      </c>
      <c r="H54" s="51">
        <v>100</v>
      </c>
      <c r="I54" s="26" t="s">
        <v>307</v>
      </c>
      <c r="J54" s="3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row>
    <row r="55" s="1" customFormat="1" ht="75" spans="1:251">
      <c r="A55" s="26">
        <v>48</v>
      </c>
      <c r="B55" s="49" t="s">
        <v>721</v>
      </c>
      <c r="C55" s="50">
        <v>237.7</v>
      </c>
      <c r="D55" s="32"/>
      <c r="E55" s="44">
        <v>0.8427</v>
      </c>
      <c r="F55" s="32" t="s">
        <v>704</v>
      </c>
      <c r="G55" s="34" t="s">
        <v>722</v>
      </c>
      <c r="H55" s="51">
        <v>94</v>
      </c>
      <c r="I55" s="26" t="s">
        <v>723</v>
      </c>
      <c r="J55" s="3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row>
    <row r="56" s="1" customFormat="1" ht="37.5" spans="1:251">
      <c r="A56" s="26">
        <v>49</v>
      </c>
      <c r="B56" s="49" t="s">
        <v>724</v>
      </c>
      <c r="C56" s="50">
        <v>10</v>
      </c>
      <c r="D56" s="32"/>
      <c r="E56" s="33">
        <v>0.8</v>
      </c>
      <c r="F56" s="32" t="s">
        <v>725</v>
      </c>
      <c r="G56" s="34" t="s">
        <v>726</v>
      </c>
      <c r="H56" s="51">
        <v>95.75</v>
      </c>
      <c r="I56" s="26" t="s">
        <v>723</v>
      </c>
      <c r="J56" s="3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row>
    <row r="57" s="1" customFormat="1" ht="112.5" spans="1:251">
      <c r="A57" s="26">
        <v>50</v>
      </c>
      <c r="B57" s="49" t="s">
        <v>727</v>
      </c>
      <c r="C57" s="32">
        <v>9300</v>
      </c>
      <c r="D57" s="32"/>
      <c r="E57" s="44">
        <v>0.5815</v>
      </c>
      <c r="F57" s="32" t="s">
        <v>728</v>
      </c>
      <c r="G57" s="34" t="s">
        <v>729</v>
      </c>
      <c r="H57" s="51">
        <v>91.8</v>
      </c>
      <c r="I57" s="26" t="s">
        <v>274</v>
      </c>
      <c r="J57" s="3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row>
    <row r="58" s="1" customFormat="1" ht="187.5" spans="1:251">
      <c r="A58" s="26">
        <v>51</v>
      </c>
      <c r="B58" s="49" t="s">
        <v>272</v>
      </c>
      <c r="C58" s="32">
        <v>37870.73</v>
      </c>
      <c r="D58" s="32"/>
      <c r="E58" s="44">
        <v>0.7323</v>
      </c>
      <c r="F58" s="32" t="s">
        <v>728</v>
      </c>
      <c r="G58" s="34" t="s">
        <v>730</v>
      </c>
      <c r="H58" s="51">
        <v>97</v>
      </c>
      <c r="I58" s="26" t="s">
        <v>274</v>
      </c>
      <c r="J58" s="3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row>
    <row r="59" s="1" customFormat="1" ht="56.25" spans="1:251">
      <c r="A59" s="26">
        <v>52</v>
      </c>
      <c r="B59" s="49" t="s">
        <v>731</v>
      </c>
      <c r="C59" s="32">
        <v>450</v>
      </c>
      <c r="D59" s="32"/>
      <c r="E59" s="44">
        <v>0.9289</v>
      </c>
      <c r="F59" s="32" t="s">
        <v>728</v>
      </c>
      <c r="G59" s="34" t="s">
        <v>732</v>
      </c>
      <c r="H59" s="51">
        <v>92</v>
      </c>
      <c r="I59" s="26" t="s">
        <v>274</v>
      </c>
      <c r="J59" s="3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row>
    <row r="60" s="1" customFormat="1" ht="93.75" spans="1:251">
      <c r="A60" s="26">
        <v>53</v>
      </c>
      <c r="B60" s="49" t="s">
        <v>282</v>
      </c>
      <c r="C60" s="32">
        <v>43945.23</v>
      </c>
      <c r="D60" s="32"/>
      <c r="E60" s="44">
        <v>0.818</v>
      </c>
      <c r="F60" s="32" t="s">
        <v>733</v>
      </c>
      <c r="G60" s="34" t="s">
        <v>734</v>
      </c>
      <c r="H60" s="51">
        <v>94</v>
      </c>
      <c r="I60" s="26" t="s">
        <v>274</v>
      </c>
      <c r="J60" s="3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row>
    <row r="61" s="1" customFormat="1" ht="150" spans="1:251">
      <c r="A61" s="26">
        <v>54</v>
      </c>
      <c r="B61" s="49" t="s">
        <v>735</v>
      </c>
      <c r="C61" s="32">
        <v>554.5</v>
      </c>
      <c r="D61" s="32"/>
      <c r="E61" s="44">
        <v>1</v>
      </c>
      <c r="F61" s="32" t="s">
        <v>728</v>
      </c>
      <c r="G61" s="34" t="s">
        <v>736</v>
      </c>
      <c r="H61" s="51">
        <v>96.1</v>
      </c>
      <c r="I61" s="26" t="s">
        <v>274</v>
      </c>
      <c r="J61" s="3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row>
    <row r="62" s="1" customFormat="1" ht="206.25" spans="1:251">
      <c r="A62" s="26">
        <v>55</v>
      </c>
      <c r="B62" s="49" t="s">
        <v>279</v>
      </c>
      <c r="C62" s="32">
        <v>22500</v>
      </c>
      <c r="D62" s="32"/>
      <c r="E62" s="44">
        <v>0.9256</v>
      </c>
      <c r="F62" s="32" t="s">
        <v>728</v>
      </c>
      <c r="G62" s="34" t="s">
        <v>737</v>
      </c>
      <c r="H62" s="51">
        <v>97.256</v>
      </c>
      <c r="I62" s="26" t="s">
        <v>274</v>
      </c>
      <c r="J62" s="3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row>
    <row r="63" s="1" customFormat="1" ht="75" spans="1:251">
      <c r="A63" s="26">
        <v>56</v>
      </c>
      <c r="B63" s="49" t="s">
        <v>738</v>
      </c>
      <c r="C63" s="32">
        <v>12003.39</v>
      </c>
      <c r="D63" s="32"/>
      <c r="E63" s="44">
        <v>0.953</v>
      </c>
      <c r="F63" s="32" t="s">
        <v>728</v>
      </c>
      <c r="G63" s="34" t="s">
        <v>739</v>
      </c>
      <c r="H63" s="51">
        <v>97</v>
      </c>
      <c r="I63" s="26" t="s">
        <v>274</v>
      </c>
      <c r="J63" s="3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row>
    <row r="64" s="1" customFormat="1" ht="75" spans="1:251">
      <c r="A64" s="26">
        <v>57</v>
      </c>
      <c r="B64" s="49" t="s">
        <v>285</v>
      </c>
      <c r="C64" s="32">
        <v>21451</v>
      </c>
      <c r="D64" s="32"/>
      <c r="E64" s="44">
        <v>0.8667</v>
      </c>
      <c r="F64" s="32" t="s">
        <v>728</v>
      </c>
      <c r="G64" s="34" t="s">
        <v>740</v>
      </c>
      <c r="H64" s="51">
        <v>95</v>
      </c>
      <c r="I64" s="26" t="s">
        <v>274</v>
      </c>
      <c r="J64" s="3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row>
    <row r="65" s="1" customFormat="1" ht="150" spans="1:251">
      <c r="A65" s="26">
        <v>58</v>
      </c>
      <c r="B65" s="49" t="s">
        <v>296</v>
      </c>
      <c r="C65" s="32">
        <f>1703.5+157</f>
        <v>1860.5</v>
      </c>
      <c r="D65" s="32"/>
      <c r="E65" s="44">
        <v>0.4505</v>
      </c>
      <c r="F65" s="32" t="s">
        <v>741</v>
      </c>
      <c r="G65" s="34" t="s">
        <v>742</v>
      </c>
      <c r="H65" s="51">
        <v>90</v>
      </c>
      <c r="I65" s="26" t="s">
        <v>274</v>
      </c>
      <c r="J65" s="3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row>
    <row r="66" s="1" customFormat="1" ht="187.5" spans="1:251">
      <c r="A66" s="26">
        <v>59</v>
      </c>
      <c r="B66" s="49" t="s">
        <v>291</v>
      </c>
      <c r="C66" s="32">
        <f>1240+1878+1482</f>
        <v>4600</v>
      </c>
      <c r="D66" s="32"/>
      <c r="E66" s="44">
        <v>0.6919</v>
      </c>
      <c r="F66" s="32" t="s">
        <v>728</v>
      </c>
      <c r="G66" s="34" t="s">
        <v>743</v>
      </c>
      <c r="H66" s="51">
        <v>95.4</v>
      </c>
      <c r="I66" s="26" t="s">
        <v>274</v>
      </c>
      <c r="J66" s="3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row>
    <row r="67" s="1" customFormat="1" ht="93.75" spans="1:251">
      <c r="A67" s="26">
        <v>60</v>
      </c>
      <c r="B67" s="49" t="s">
        <v>276</v>
      </c>
      <c r="C67" s="32">
        <f>3412+2437+858.07+1393.447+248.78+1143.91+626+2150+1027-258.25+1019+147.1+2.59+1174.4+516.09-50</f>
        <v>15847.137</v>
      </c>
      <c r="D67" s="32"/>
      <c r="E67" s="44">
        <v>1</v>
      </c>
      <c r="F67" s="32" t="s">
        <v>728</v>
      </c>
      <c r="G67" s="34" t="s">
        <v>744</v>
      </c>
      <c r="H67" s="51">
        <v>96</v>
      </c>
      <c r="I67" s="26" t="s">
        <v>274</v>
      </c>
      <c r="J67" s="3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row>
    <row r="68" s="1" customFormat="1" ht="187.5" spans="1:251">
      <c r="A68" s="26">
        <v>61</v>
      </c>
      <c r="B68" s="49" t="s">
        <v>745</v>
      </c>
      <c r="C68" s="32">
        <v>10163</v>
      </c>
      <c r="D68" s="32"/>
      <c r="E68" s="44">
        <v>0.6125</v>
      </c>
      <c r="F68" s="32" t="s">
        <v>728</v>
      </c>
      <c r="G68" s="34" t="s">
        <v>746</v>
      </c>
      <c r="H68" s="51">
        <v>92.855</v>
      </c>
      <c r="I68" s="26" t="s">
        <v>274</v>
      </c>
      <c r="J68" s="3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row>
    <row r="69" s="1" customFormat="1" ht="112.5" spans="1:251">
      <c r="A69" s="26">
        <v>62</v>
      </c>
      <c r="B69" s="49" t="s">
        <v>747</v>
      </c>
      <c r="C69" s="32">
        <v>353.3</v>
      </c>
      <c r="D69" s="32"/>
      <c r="E69" s="44">
        <v>0.8041</v>
      </c>
      <c r="F69" s="32" t="s">
        <v>748</v>
      </c>
      <c r="G69" s="34" t="s">
        <v>749</v>
      </c>
      <c r="H69" s="51">
        <v>90</v>
      </c>
      <c r="I69" s="26" t="s">
        <v>274</v>
      </c>
      <c r="J69" s="3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row>
    <row r="70" s="1" customFormat="1" ht="168.75" spans="1:251">
      <c r="A70" s="26">
        <v>63</v>
      </c>
      <c r="B70" s="49" t="s">
        <v>750</v>
      </c>
      <c r="C70" s="32">
        <v>402</v>
      </c>
      <c r="D70" s="32"/>
      <c r="E70" s="44">
        <v>0.8392</v>
      </c>
      <c r="F70" s="32" t="s">
        <v>751</v>
      </c>
      <c r="G70" s="34" t="s">
        <v>752</v>
      </c>
      <c r="H70" s="51">
        <v>91</v>
      </c>
      <c r="I70" s="26" t="s">
        <v>274</v>
      </c>
      <c r="J70" s="3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row>
    <row r="71" s="1" customFormat="1" ht="131.25" spans="1:251">
      <c r="A71" s="26">
        <v>64</v>
      </c>
      <c r="B71" s="49" t="s">
        <v>753</v>
      </c>
      <c r="C71" s="32">
        <v>6624</v>
      </c>
      <c r="D71" s="32"/>
      <c r="E71" s="44">
        <v>0.9616</v>
      </c>
      <c r="F71" s="32" t="s">
        <v>754</v>
      </c>
      <c r="G71" s="34" t="s">
        <v>755</v>
      </c>
      <c r="H71" s="51">
        <v>93.5</v>
      </c>
      <c r="I71" s="26" t="s">
        <v>274</v>
      </c>
      <c r="J71" s="3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row>
    <row r="72" s="1" customFormat="1" ht="93.75" spans="1:251">
      <c r="A72" s="26">
        <v>65</v>
      </c>
      <c r="B72" s="49" t="s">
        <v>756</v>
      </c>
      <c r="C72" s="32">
        <f>408+7.5</f>
        <v>415.5</v>
      </c>
      <c r="D72" s="32"/>
      <c r="E72" s="44">
        <v>0.9037</v>
      </c>
      <c r="F72" s="32" t="s">
        <v>757</v>
      </c>
      <c r="G72" s="34" t="s">
        <v>758</v>
      </c>
      <c r="H72" s="51">
        <v>96</v>
      </c>
      <c r="I72" s="26" t="s">
        <v>274</v>
      </c>
      <c r="J72" s="3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row>
    <row r="73" s="1" customFormat="1" ht="75" spans="1:251">
      <c r="A73" s="26">
        <v>66</v>
      </c>
      <c r="B73" s="49" t="s">
        <v>293</v>
      </c>
      <c r="C73" s="32">
        <v>400</v>
      </c>
      <c r="D73" s="32"/>
      <c r="E73" s="44">
        <v>0.8878</v>
      </c>
      <c r="F73" s="32" t="s">
        <v>759</v>
      </c>
      <c r="G73" s="34" t="s">
        <v>760</v>
      </c>
      <c r="H73" s="51">
        <v>89</v>
      </c>
      <c r="I73" s="26" t="s">
        <v>274</v>
      </c>
      <c r="J73" s="3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row>
    <row r="74" s="1" customFormat="1" ht="93.75" spans="1:251">
      <c r="A74" s="26">
        <v>67</v>
      </c>
      <c r="B74" s="49" t="s">
        <v>761</v>
      </c>
      <c r="C74" s="32">
        <v>1000</v>
      </c>
      <c r="D74" s="32"/>
      <c r="E74" s="44">
        <v>1</v>
      </c>
      <c r="F74" s="32" t="s">
        <v>762</v>
      </c>
      <c r="G74" s="34" t="s">
        <v>763</v>
      </c>
      <c r="H74" s="51">
        <v>100</v>
      </c>
      <c r="I74" s="26" t="s">
        <v>274</v>
      </c>
      <c r="J74" s="3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row>
    <row r="75" s="1" customFormat="1" ht="56.25" spans="1:251">
      <c r="A75" s="26">
        <v>68</v>
      </c>
      <c r="B75" s="49" t="s">
        <v>764</v>
      </c>
      <c r="C75" s="32">
        <v>1000</v>
      </c>
      <c r="D75" s="32"/>
      <c r="E75" s="44">
        <v>0.98</v>
      </c>
      <c r="F75" s="32" t="s">
        <v>748</v>
      </c>
      <c r="G75" s="34" t="s">
        <v>765</v>
      </c>
      <c r="H75" s="51">
        <v>99.8</v>
      </c>
      <c r="I75" s="26" t="s">
        <v>274</v>
      </c>
      <c r="J75" s="3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row>
    <row r="76" s="1" customFormat="1" ht="112.5" spans="1:251">
      <c r="A76" s="26">
        <v>69</v>
      </c>
      <c r="B76" s="49" t="s">
        <v>766</v>
      </c>
      <c r="C76" s="32">
        <v>708</v>
      </c>
      <c r="D76" s="32"/>
      <c r="E76" s="44">
        <v>1</v>
      </c>
      <c r="F76" s="32" t="s">
        <v>767</v>
      </c>
      <c r="G76" s="34" t="s">
        <v>768</v>
      </c>
      <c r="H76" s="51">
        <v>96.5</v>
      </c>
      <c r="I76" s="26" t="s">
        <v>274</v>
      </c>
      <c r="J76" s="3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row>
    <row r="77" s="1" customFormat="1" ht="131.25" spans="1:251">
      <c r="A77" s="26">
        <v>70</v>
      </c>
      <c r="B77" s="49" t="s">
        <v>769</v>
      </c>
      <c r="C77" s="32">
        <v>779</v>
      </c>
      <c r="D77" s="32"/>
      <c r="E77" s="44">
        <v>1</v>
      </c>
      <c r="F77" s="32" t="s">
        <v>748</v>
      </c>
      <c r="G77" s="34" t="s">
        <v>770</v>
      </c>
      <c r="H77" s="51">
        <v>96</v>
      </c>
      <c r="I77" s="26" t="s">
        <v>274</v>
      </c>
      <c r="J77" s="3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row>
    <row r="78" s="1" customFormat="1" ht="187.5" spans="1:251">
      <c r="A78" s="26">
        <v>71</v>
      </c>
      <c r="B78" s="49" t="s">
        <v>771</v>
      </c>
      <c r="C78" s="32">
        <v>895</v>
      </c>
      <c r="D78" s="32"/>
      <c r="E78" s="44">
        <v>0.9039</v>
      </c>
      <c r="F78" s="32" t="s">
        <v>772</v>
      </c>
      <c r="G78" s="34" t="s">
        <v>773</v>
      </c>
      <c r="H78" s="51">
        <v>89.4</v>
      </c>
      <c r="I78" s="26" t="s">
        <v>274</v>
      </c>
      <c r="J78" s="3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row>
    <row r="79" s="1" customFormat="1" ht="56.25" spans="1:251">
      <c r="A79" s="26">
        <v>72</v>
      </c>
      <c r="B79" s="49" t="s">
        <v>774</v>
      </c>
      <c r="C79" s="32">
        <v>270</v>
      </c>
      <c r="D79" s="32"/>
      <c r="E79" s="44">
        <v>0.992</v>
      </c>
      <c r="F79" s="32" t="s">
        <v>775</v>
      </c>
      <c r="G79" s="34" t="s">
        <v>776</v>
      </c>
      <c r="H79" s="51">
        <v>97.8</v>
      </c>
      <c r="I79" s="26" t="s">
        <v>274</v>
      </c>
      <c r="J79" s="3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row>
    <row r="80" s="1" customFormat="1" ht="56.25" spans="1:251">
      <c r="A80" s="26">
        <v>73</v>
      </c>
      <c r="B80" s="49" t="s">
        <v>777</v>
      </c>
      <c r="C80" s="32">
        <v>12268</v>
      </c>
      <c r="D80" s="32"/>
      <c r="E80" s="44">
        <v>0.729</v>
      </c>
      <c r="F80" s="32" t="s">
        <v>778</v>
      </c>
      <c r="G80" s="34" t="s">
        <v>779</v>
      </c>
      <c r="H80" s="51">
        <v>79.8</v>
      </c>
      <c r="I80" s="26" t="s">
        <v>274</v>
      </c>
      <c r="J80" s="3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row>
    <row r="81" s="1" customFormat="1" ht="75" spans="1:251">
      <c r="A81" s="26">
        <v>74</v>
      </c>
      <c r="B81" s="49" t="s">
        <v>780</v>
      </c>
      <c r="C81" s="50">
        <v>10000</v>
      </c>
      <c r="D81" s="32"/>
      <c r="E81" s="33">
        <v>1</v>
      </c>
      <c r="F81" s="32" t="s">
        <v>781</v>
      </c>
      <c r="G81" s="34" t="s">
        <v>782</v>
      </c>
      <c r="H81" s="51">
        <v>100</v>
      </c>
      <c r="I81" s="26" t="s">
        <v>300</v>
      </c>
      <c r="J81" s="3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row>
    <row r="82" s="1" customFormat="1" ht="93.75" spans="1:251">
      <c r="A82" s="26">
        <v>75</v>
      </c>
      <c r="B82" s="49" t="s">
        <v>783</v>
      </c>
      <c r="C82" s="50">
        <v>1800</v>
      </c>
      <c r="D82" s="32"/>
      <c r="E82" s="33">
        <v>1</v>
      </c>
      <c r="F82" s="32" t="s">
        <v>781</v>
      </c>
      <c r="G82" s="34" t="s">
        <v>784</v>
      </c>
      <c r="H82" s="51">
        <v>100</v>
      </c>
      <c r="I82" s="26" t="s">
        <v>300</v>
      </c>
      <c r="J82" s="3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row>
    <row r="83" s="1" customFormat="1" ht="112.5" spans="1:251">
      <c r="A83" s="26">
        <v>76</v>
      </c>
      <c r="B83" s="49" t="s">
        <v>785</v>
      </c>
      <c r="C83" s="50">
        <v>3000</v>
      </c>
      <c r="D83" s="32"/>
      <c r="E83" s="44">
        <v>0.7666</v>
      </c>
      <c r="F83" s="32" t="s">
        <v>781</v>
      </c>
      <c r="G83" s="34" t="s">
        <v>786</v>
      </c>
      <c r="H83" s="51">
        <v>98</v>
      </c>
      <c r="I83" s="26" t="s">
        <v>300</v>
      </c>
      <c r="J83" s="3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row>
    <row r="84" s="1" customFormat="1" ht="206.25" spans="1:251">
      <c r="A84" s="26">
        <v>77</v>
      </c>
      <c r="B84" s="49" t="s">
        <v>787</v>
      </c>
      <c r="C84" s="50">
        <v>5600</v>
      </c>
      <c r="D84" s="32"/>
      <c r="E84" s="33">
        <v>1</v>
      </c>
      <c r="F84" s="32" t="s">
        <v>781</v>
      </c>
      <c r="G84" s="34" t="s">
        <v>788</v>
      </c>
      <c r="H84" s="51">
        <v>98</v>
      </c>
      <c r="I84" s="26" t="s">
        <v>300</v>
      </c>
      <c r="J84" s="3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row>
    <row r="85" s="1" customFormat="1" ht="131.25" spans="1:251">
      <c r="A85" s="26">
        <v>78</v>
      </c>
      <c r="B85" s="49" t="s">
        <v>789</v>
      </c>
      <c r="C85" s="50">
        <v>12800</v>
      </c>
      <c r="D85" s="32"/>
      <c r="E85" s="33">
        <v>1</v>
      </c>
      <c r="F85" s="32" t="s">
        <v>781</v>
      </c>
      <c r="G85" s="34" t="s">
        <v>790</v>
      </c>
      <c r="H85" s="51">
        <v>100</v>
      </c>
      <c r="I85" s="26" t="s">
        <v>300</v>
      </c>
      <c r="J85" s="3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row>
    <row r="86" s="1" customFormat="1" ht="112.5" spans="1:251">
      <c r="A86" s="26">
        <v>79</v>
      </c>
      <c r="B86" s="49" t="s">
        <v>791</v>
      </c>
      <c r="C86" s="50">
        <v>10800</v>
      </c>
      <c r="D86" s="32"/>
      <c r="E86" s="33">
        <v>1</v>
      </c>
      <c r="F86" s="32" t="s">
        <v>781</v>
      </c>
      <c r="G86" s="34" t="s">
        <v>792</v>
      </c>
      <c r="H86" s="51">
        <v>99</v>
      </c>
      <c r="I86" s="26" t="s">
        <v>300</v>
      </c>
      <c r="J86" s="3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row>
    <row r="87" s="1" customFormat="1" ht="75" spans="1:251">
      <c r="A87" s="26">
        <v>80</v>
      </c>
      <c r="B87" s="49" t="s">
        <v>45</v>
      </c>
      <c r="C87" s="50">
        <v>8800</v>
      </c>
      <c r="D87" s="32"/>
      <c r="E87" s="33">
        <v>1</v>
      </c>
      <c r="F87" s="32" t="s">
        <v>781</v>
      </c>
      <c r="G87" s="34" t="s">
        <v>793</v>
      </c>
      <c r="H87" s="51">
        <v>100</v>
      </c>
      <c r="I87" s="26" t="s">
        <v>300</v>
      </c>
      <c r="J87" s="3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row>
    <row r="88" s="1" customFormat="1" ht="93.75" spans="1:251">
      <c r="A88" s="26">
        <v>81</v>
      </c>
      <c r="B88" s="49" t="s">
        <v>794</v>
      </c>
      <c r="C88" s="50">
        <v>31110</v>
      </c>
      <c r="D88" s="32"/>
      <c r="E88" s="33">
        <v>1</v>
      </c>
      <c r="F88" s="32" t="s">
        <v>781</v>
      </c>
      <c r="G88" s="34" t="s">
        <v>795</v>
      </c>
      <c r="H88" s="51">
        <v>100</v>
      </c>
      <c r="I88" s="26" t="s">
        <v>300</v>
      </c>
      <c r="J88" s="3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row>
    <row r="89" s="1" customFormat="1" ht="93.75" spans="1:251">
      <c r="A89" s="26">
        <v>82</v>
      </c>
      <c r="B89" s="49" t="s">
        <v>796</v>
      </c>
      <c r="C89" s="50">
        <v>7200</v>
      </c>
      <c r="D89" s="32"/>
      <c r="E89" s="33">
        <v>1</v>
      </c>
      <c r="F89" s="32" t="s">
        <v>781</v>
      </c>
      <c r="G89" s="34" t="s">
        <v>797</v>
      </c>
      <c r="H89" s="51">
        <v>96</v>
      </c>
      <c r="I89" s="26" t="s">
        <v>300</v>
      </c>
      <c r="J89" s="3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row>
    <row r="90" s="1" customFormat="1" ht="131.25" spans="1:251">
      <c r="A90" s="26">
        <v>83</v>
      </c>
      <c r="B90" s="49" t="s">
        <v>798</v>
      </c>
      <c r="C90" s="50">
        <v>2400</v>
      </c>
      <c r="D90" s="32"/>
      <c r="E90" s="33">
        <v>1</v>
      </c>
      <c r="F90" s="32" t="s">
        <v>781</v>
      </c>
      <c r="G90" s="34" t="s">
        <v>799</v>
      </c>
      <c r="H90" s="51">
        <v>100</v>
      </c>
      <c r="I90" s="26" t="s">
        <v>300</v>
      </c>
      <c r="J90" s="3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row>
    <row r="91" s="1" customFormat="1" ht="75" spans="1:251">
      <c r="A91" s="26">
        <v>84</v>
      </c>
      <c r="B91" s="49" t="s">
        <v>47</v>
      </c>
      <c r="C91" s="50">
        <v>5600</v>
      </c>
      <c r="D91" s="32"/>
      <c r="E91" s="33">
        <v>1</v>
      </c>
      <c r="F91" s="32" t="s">
        <v>781</v>
      </c>
      <c r="G91" s="34" t="s">
        <v>800</v>
      </c>
      <c r="H91" s="51">
        <v>99</v>
      </c>
      <c r="I91" s="26" t="s">
        <v>300</v>
      </c>
      <c r="J91" s="3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row>
    <row r="92" s="1" customFormat="1" ht="75" spans="1:251">
      <c r="A92" s="26">
        <v>85</v>
      </c>
      <c r="B92" s="49" t="s">
        <v>801</v>
      </c>
      <c r="C92" s="50">
        <v>4000</v>
      </c>
      <c r="D92" s="32"/>
      <c r="E92" s="33">
        <v>1</v>
      </c>
      <c r="F92" s="32" t="s">
        <v>781</v>
      </c>
      <c r="G92" s="34" t="s">
        <v>802</v>
      </c>
      <c r="H92" s="51">
        <v>100</v>
      </c>
      <c r="I92" s="26" t="s">
        <v>300</v>
      </c>
      <c r="J92" s="3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row>
    <row r="93" s="1" customFormat="1" ht="56.25" spans="1:251">
      <c r="A93" s="26">
        <v>86</v>
      </c>
      <c r="B93" s="49" t="s">
        <v>803</v>
      </c>
      <c r="C93" s="50">
        <v>9000</v>
      </c>
      <c r="D93" s="32"/>
      <c r="E93" s="33">
        <v>1</v>
      </c>
      <c r="F93" s="32" t="s">
        <v>781</v>
      </c>
      <c r="G93" s="34" t="s">
        <v>804</v>
      </c>
      <c r="H93" s="51">
        <v>99</v>
      </c>
      <c r="I93" s="26" t="s">
        <v>300</v>
      </c>
      <c r="J93" s="3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row>
    <row r="94" s="1" customFormat="1" ht="75" spans="1:251">
      <c r="A94" s="26">
        <v>87</v>
      </c>
      <c r="B94" s="49" t="s">
        <v>805</v>
      </c>
      <c r="C94" s="50">
        <v>734.5</v>
      </c>
      <c r="D94" s="32"/>
      <c r="E94" s="44">
        <v>0.9557</v>
      </c>
      <c r="F94" s="32" t="s">
        <v>806</v>
      </c>
      <c r="G94" s="34" t="s">
        <v>807</v>
      </c>
      <c r="H94" s="51">
        <v>99</v>
      </c>
      <c r="I94" s="26" t="s">
        <v>208</v>
      </c>
      <c r="J94" s="3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row>
    <row r="95" s="1" customFormat="1" ht="93.75" spans="1:251">
      <c r="A95" s="26">
        <v>88</v>
      </c>
      <c r="B95" s="26" t="s">
        <v>808</v>
      </c>
      <c r="C95" s="26">
        <v>10000</v>
      </c>
      <c r="D95" s="26">
        <v>43816</v>
      </c>
      <c r="E95" s="42">
        <v>1</v>
      </c>
      <c r="F95" s="26" t="s">
        <v>809</v>
      </c>
      <c r="G95" s="29" t="s">
        <v>810</v>
      </c>
      <c r="H95" s="26">
        <v>100</v>
      </c>
      <c r="I95" s="26" t="s">
        <v>180</v>
      </c>
      <c r="J95" s="3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row>
    <row r="96" s="1" customFormat="1" ht="93.75" spans="1:251">
      <c r="A96" s="26">
        <v>89</v>
      </c>
      <c r="B96" s="26" t="s">
        <v>811</v>
      </c>
      <c r="C96" s="26">
        <v>640</v>
      </c>
      <c r="D96" s="26"/>
      <c r="E96" s="42">
        <v>1</v>
      </c>
      <c r="F96" s="26" t="s">
        <v>812</v>
      </c>
      <c r="G96" s="29" t="s">
        <v>813</v>
      </c>
      <c r="H96" s="26">
        <v>100</v>
      </c>
      <c r="I96" s="26" t="s">
        <v>180</v>
      </c>
      <c r="J96" s="3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row>
    <row r="97" s="1" customFormat="1" ht="112.5" spans="1:251">
      <c r="A97" s="26">
        <v>90</v>
      </c>
      <c r="B97" s="26" t="s">
        <v>814</v>
      </c>
      <c r="C97" s="26">
        <v>2000</v>
      </c>
      <c r="D97" s="26"/>
      <c r="E97" s="42">
        <v>1</v>
      </c>
      <c r="F97" s="26" t="s">
        <v>815</v>
      </c>
      <c r="G97" s="29" t="s">
        <v>816</v>
      </c>
      <c r="H97" s="26">
        <v>100</v>
      </c>
      <c r="I97" s="26" t="s">
        <v>180</v>
      </c>
      <c r="J97" s="3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row>
    <row r="98" s="1" customFormat="1" ht="168.75" spans="1:251">
      <c r="A98" s="26">
        <v>91</v>
      </c>
      <c r="B98" s="26" t="s">
        <v>817</v>
      </c>
      <c r="C98" s="26">
        <v>4995</v>
      </c>
      <c r="D98" s="26"/>
      <c r="E98" s="42">
        <v>1</v>
      </c>
      <c r="F98" s="26" t="s">
        <v>216</v>
      </c>
      <c r="G98" s="29" t="s">
        <v>818</v>
      </c>
      <c r="H98" s="26">
        <v>100</v>
      </c>
      <c r="I98" s="26" t="s">
        <v>180</v>
      </c>
      <c r="J98" s="3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row>
    <row r="99" s="1" customFormat="1" ht="262.5" spans="1:251">
      <c r="A99" s="26">
        <v>92</v>
      </c>
      <c r="B99" s="26" t="s">
        <v>49</v>
      </c>
      <c r="C99" s="26">
        <v>600</v>
      </c>
      <c r="D99" s="26"/>
      <c r="E99" s="42">
        <v>1</v>
      </c>
      <c r="F99" s="26" t="s">
        <v>819</v>
      </c>
      <c r="G99" s="29" t="s">
        <v>820</v>
      </c>
      <c r="H99" s="26">
        <v>100</v>
      </c>
      <c r="I99" s="26" t="s">
        <v>180</v>
      </c>
      <c r="J99" s="3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row>
    <row r="100" s="1" customFormat="1" ht="112.5" spans="1:251">
      <c r="A100" s="26">
        <v>93</v>
      </c>
      <c r="B100" s="26" t="s">
        <v>821</v>
      </c>
      <c r="C100" s="26">
        <v>3500</v>
      </c>
      <c r="D100" s="26"/>
      <c r="E100" s="42">
        <v>1</v>
      </c>
      <c r="F100" s="26" t="s">
        <v>822</v>
      </c>
      <c r="G100" s="29" t="s">
        <v>823</v>
      </c>
      <c r="H100" s="26">
        <v>100</v>
      </c>
      <c r="I100" s="26" t="s">
        <v>824</v>
      </c>
      <c r="J100" s="3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row>
    <row r="101" s="1" customFormat="1" ht="75" spans="1:251">
      <c r="A101" s="26">
        <v>94</v>
      </c>
      <c r="B101" s="26" t="s">
        <v>255</v>
      </c>
      <c r="C101" s="26">
        <v>10756</v>
      </c>
      <c r="D101" s="26"/>
      <c r="E101" s="42">
        <v>1</v>
      </c>
      <c r="F101" s="26" t="s">
        <v>822</v>
      </c>
      <c r="G101" s="29" t="s">
        <v>825</v>
      </c>
      <c r="H101" s="26">
        <v>100</v>
      </c>
      <c r="I101" s="26" t="s">
        <v>824</v>
      </c>
      <c r="J101" s="3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row>
    <row r="102" s="1" customFormat="1" ht="187.5" spans="1:251">
      <c r="A102" s="26">
        <v>95</v>
      </c>
      <c r="B102" s="26" t="s">
        <v>826</v>
      </c>
      <c r="C102" s="26">
        <v>3608.19</v>
      </c>
      <c r="D102" s="26"/>
      <c r="E102" s="42">
        <v>1</v>
      </c>
      <c r="F102" s="26" t="s">
        <v>822</v>
      </c>
      <c r="G102" s="29" t="s">
        <v>827</v>
      </c>
      <c r="H102" s="26">
        <v>98</v>
      </c>
      <c r="I102" s="26" t="s">
        <v>824</v>
      </c>
      <c r="J102" s="3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row>
    <row r="103" s="1" customFormat="1" ht="150" spans="1:251">
      <c r="A103" s="26">
        <v>96</v>
      </c>
      <c r="B103" s="26" t="s">
        <v>828</v>
      </c>
      <c r="C103" s="26">
        <v>394.05</v>
      </c>
      <c r="D103" s="26"/>
      <c r="E103" s="42">
        <v>1</v>
      </c>
      <c r="F103" s="26" t="s">
        <v>822</v>
      </c>
      <c r="G103" s="29" t="s">
        <v>829</v>
      </c>
      <c r="H103" s="26">
        <v>100</v>
      </c>
      <c r="I103" s="26" t="s">
        <v>824</v>
      </c>
      <c r="J103" s="3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row>
    <row r="104" s="1" customFormat="1" ht="131.25" spans="1:251">
      <c r="A104" s="26">
        <v>97</v>
      </c>
      <c r="B104" s="32" t="s">
        <v>830</v>
      </c>
      <c r="C104" s="52">
        <v>358</v>
      </c>
      <c r="D104" s="26"/>
      <c r="E104" s="42">
        <v>1</v>
      </c>
      <c r="F104" s="26" t="s">
        <v>822</v>
      </c>
      <c r="G104" s="29" t="s">
        <v>831</v>
      </c>
      <c r="H104" s="26">
        <v>100</v>
      </c>
      <c r="I104" s="26" t="s">
        <v>824</v>
      </c>
      <c r="J104" s="3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row>
    <row r="105" s="1" customFormat="1" ht="112.5" spans="1:251">
      <c r="A105" s="26">
        <v>98</v>
      </c>
      <c r="B105" s="32" t="s">
        <v>832</v>
      </c>
      <c r="C105" s="52">
        <v>632</v>
      </c>
      <c r="D105" s="35"/>
      <c r="E105" s="42">
        <v>1</v>
      </c>
      <c r="F105" s="35" t="s">
        <v>822</v>
      </c>
      <c r="G105" s="29" t="s">
        <v>833</v>
      </c>
      <c r="H105" s="26">
        <v>100</v>
      </c>
      <c r="I105" s="26" t="s">
        <v>824</v>
      </c>
      <c r="J105" s="3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row>
    <row r="106" s="1" customFormat="1" ht="112.5" spans="1:251">
      <c r="A106" s="26">
        <v>99</v>
      </c>
      <c r="B106" s="32" t="s">
        <v>834</v>
      </c>
      <c r="C106" s="52">
        <v>995.74</v>
      </c>
      <c r="D106" s="35"/>
      <c r="E106" s="42">
        <v>1</v>
      </c>
      <c r="F106" s="35" t="s">
        <v>822</v>
      </c>
      <c r="G106" s="29" t="s">
        <v>835</v>
      </c>
      <c r="H106" s="26">
        <v>100</v>
      </c>
      <c r="I106" s="26" t="s">
        <v>824</v>
      </c>
      <c r="J106" s="3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row>
    <row r="107" s="1" customFormat="1" ht="131.25" spans="1:251">
      <c r="A107" s="26">
        <v>100</v>
      </c>
      <c r="B107" s="26" t="s">
        <v>836</v>
      </c>
      <c r="C107" s="26">
        <v>2530</v>
      </c>
      <c r="D107" s="35"/>
      <c r="E107" s="42">
        <v>1</v>
      </c>
      <c r="F107" s="35" t="s">
        <v>822</v>
      </c>
      <c r="G107" s="29" t="s">
        <v>837</v>
      </c>
      <c r="H107" s="26">
        <v>100</v>
      </c>
      <c r="I107" s="26" t="s">
        <v>824</v>
      </c>
      <c r="J107" s="3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row>
    <row r="108" s="1" customFormat="1" ht="112.5" spans="1:251">
      <c r="A108" s="26">
        <v>101</v>
      </c>
      <c r="B108" s="26" t="s">
        <v>838</v>
      </c>
      <c r="C108" s="26">
        <v>1190</v>
      </c>
      <c r="D108" s="26"/>
      <c r="E108" s="42">
        <v>1</v>
      </c>
      <c r="F108" s="26" t="s">
        <v>822</v>
      </c>
      <c r="G108" s="29" t="s">
        <v>839</v>
      </c>
      <c r="H108" s="26">
        <v>98</v>
      </c>
      <c r="I108" s="26" t="s">
        <v>824</v>
      </c>
      <c r="J108" s="3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row>
    <row r="109" s="1" customFormat="1" ht="75" spans="1:251">
      <c r="A109" s="26">
        <v>102</v>
      </c>
      <c r="B109" s="32" t="s">
        <v>840</v>
      </c>
      <c r="C109" s="53">
        <v>68.36</v>
      </c>
      <c r="D109" s="35"/>
      <c r="E109" s="42">
        <v>1</v>
      </c>
      <c r="F109" s="35" t="s">
        <v>661</v>
      </c>
      <c r="G109" s="29" t="s">
        <v>841</v>
      </c>
      <c r="H109" s="26">
        <v>100</v>
      </c>
      <c r="I109" s="26" t="s">
        <v>824</v>
      </c>
      <c r="J109" s="3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row>
    <row r="110" s="1" customFormat="1" ht="318.75" spans="1:251">
      <c r="A110" s="26">
        <v>103</v>
      </c>
      <c r="B110" s="32" t="s">
        <v>52</v>
      </c>
      <c r="C110" s="32">
        <v>1780</v>
      </c>
      <c r="D110" s="32"/>
      <c r="E110" s="44">
        <v>0.625168539325843</v>
      </c>
      <c r="F110" s="32" t="s">
        <v>842</v>
      </c>
      <c r="G110" s="34" t="s">
        <v>843</v>
      </c>
      <c r="H110" s="26">
        <v>93.04</v>
      </c>
      <c r="I110" s="26" t="s">
        <v>54</v>
      </c>
      <c r="J110" s="3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row>
    <row r="111" s="1" customFormat="1" ht="75" spans="1:251">
      <c r="A111" s="26">
        <v>104</v>
      </c>
      <c r="B111" s="32" t="s">
        <v>55</v>
      </c>
      <c r="C111" s="32">
        <v>2520</v>
      </c>
      <c r="D111" s="32"/>
      <c r="E111" s="44">
        <v>1</v>
      </c>
      <c r="F111" s="32" t="s">
        <v>699</v>
      </c>
      <c r="G111" s="34" t="s">
        <v>844</v>
      </c>
      <c r="H111" s="35">
        <v>97</v>
      </c>
      <c r="I111" s="26" t="s">
        <v>54</v>
      </c>
      <c r="J111" s="3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row>
    <row r="112" s="1" customFormat="1" ht="112.5" spans="1:251">
      <c r="A112" s="26">
        <v>105</v>
      </c>
      <c r="B112" s="32" t="s">
        <v>57</v>
      </c>
      <c r="C112" s="32">
        <v>670</v>
      </c>
      <c r="D112" s="32"/>
      <c r="E112" s="44">
        <v>0.540298507462687</v>
      </c>
      <c r="F112" s="32" t="s">
        <v>699</v>
      </c>
      <c r="G112" s="34" t="s">
        <v>845</v>
      </c>
      <c r="H112" s="35">
        <v>95</v>
      </c>
      <c r="I112" s="26" t="s">
        <v>54</v>
      </c>
      <c r="J112" s="3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row>
    <row r="113" s="1" customFormat="1" ht="206.25" spans="1:251">
      <c r="A113" s="26">
        <v>106</v>
      </c>
      <c r="B113" s="32" t="s">
        <v>59</v>
      </c>
      <c r="C113" s="32">
        <v>7563.1</v>
      </c>
      <c r="D113" s="32"/>
      <c r="E113" s="44">
        <v>0.682921024447647</v>
      </c>
      <c r="F113" s="32" t="s">
        <v>846</v>
      </c>
      <c r="G113" s="34" t="s">
        <v>847</v>
      </c>
      <c r="H113" s="32">
        <v>95.8</v>
      </c>
      <c r="I113" s="26" t="s">
        <v>54</v>
      </c>
      <c r="J113" s="3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row>
    <row r="114" s="1" customFormat="1" ht="168.75" spans="1:251">
      <c r="A114" s="26">
        <v>107</v>
      </c>
      <c r="B114" s="32" t="s">
        <v>61</v>
      </c>
      <c r="C114" s="32">
        <v>984.6</v>
      </c>
      <c r="D114" s="32"/>
      <c r="E114" s="44">
        <v>0.669764371318302</v>
      </c>
      <c r="F114" s="32" t="s">
        <v>699</v>
      </c>
      <c r="G114" s="34" t="s">
        <v>848</v>
      </c>
      <c r="H114" s="32">
        <v>96.5</v>
      </c>
      <c r="I114" s="26" t="s">
        <v>54</v>
      </c>
      <c r="J114" s="3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row>
    <row r="115" s="1" customFormat="1" ht="56.25" spans="1:251">
      <c r="A115" s="26">
        <v>108</v>
      </c>
      <c r="B115" s="32" t="s">
        <v>63</v>
      </c>
      <c r="C115" s="32">
        <v>140</v>
      </c>
      <c r="D115" s="32"/>
      <c r="E115" s="44">
        <v>0.556071428571429</v>
      </c>
      <c r="F115" s="32" t="s">
        <v>699</v>
      </c>
      <c r="G115" s="34" t="s">
        <v>849</v>
      </c>
      <c r="H115" s="32">
        <v>90.6</v>
      </c>
      <c r="I115" s="26" t="s">
        <v>54</v>
      </c>
      <c r="J115" s="3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row>
    <row r="116" s="1" customFormat="1" ht="131.25" spans="1:251">
      <c r="A116" s="26">
        <v>109</v>
      </c>
      <c r="B116" s="32" t="s">
        <v>65</v>
      </c>
      <c r="C116" s="32">
        <v>1147.05</v>
      </c>
      <c r="D116" s="32"/>
      <c r="E116" s="44">
        <v>1</v>
      </c>
      <c r="F116" s="32" t="s">
        <v>850</v>
      </c>
      <c r="G116" s="34" t="s">
        <v>851</v>
      </c>
      <c r="H116" s="32">
        <v>100</v>
      </c>
      <c r="I116" s="26" t="s">
        <v>54</v>
      </c>
      <c r="J116" s="3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row>
    <row r="117" s="1" customFormat="1" ht="131.25" spans="1:251">
      <c r="A117" s="26">
        <v>110</v>
      </c>
      <c r="B117" s="26" t="s">
        <v>852</v>
      </c>
      <c r="C117" s="26">
        <v>3390</v>
      </c>
      <c r="D117" s="26"/>
      <c r="E117" s="47">
        <v>0.19636401179941</v>
      </c>
      <c r="F117" s="26" t="s">
        <v>853</v>
      </c>
      <c r="G117" s="29" t="s">
        <v>854</v>
      </c>
      <c r="H117" s="26">
        <v>78</v>
      </c>
      <c r="I117" s="26" t="s">
        <v>396</v>
      </c>
      <c r="J117" s="3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row>
    <row r="118" s="1" customFormat="1" ht="75" spans="1:251">
      <c r="A118" s="26">
        <v>111</v>
      </c>
      <c r="B118" s="26" t="s">
        <v>855</v>
      </c>
      <c r="C118" s="26">
        <v>18</v>
      </c>
      <c r="D118" s="26"/>
      <c r="E118" s="42">
        <v>1</v>
      </c>
      <c r="F118" s="26" t="s">
        <v>605</v>
      </c>
      <c r="G118" s="29" t="s">
        <v>856</v>
      </c>
      <c r="H118" s="26">
        <v>98</v>
      </c>
      <c r="I118" s="26" t="s">
        <v>80</v>
      </c>
      <c r="J118" s="3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row>
    <row r="119" s="1" customFormat="1" ht="93.75" spans="1:251">
      <c r="A119" s="26">
        <v>112</v>
      </c>
      <c r="B119" s="26" t="s">
        <v>857</v>
      </c>
      <c r="C119" s="26">
        <v>20</v>
      </c>
      <c r="D119" s="26"/>
      <c r="E119" s="42">
        <f>18.35/20</f>
        <v>0.9175</v>
      </c>
      <c r="F119" s="26" t="s">
        <v>605</v>
      </c>
      <c r="G119" s="29" t="s">
        <v>858</v>
      </c>
      <c r="H119" s="26">
        <v>93</v>
      </c>
      <c r="I119" s="26" t="s">
        <v>80</v>
      </c>
      <c r="J119" s="3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row>
    <row r="120" s="1" customFormat="1" ht="187.5" spans="1:251">
      <c r="A120" s="26">
        <v>113</v>
      </c>
      <c r="B120" s="26" t="s">
        <v>859</v>
      </c>
      <c r="C120" s="26">
        <v>138</v>
      </c>
      <c r="D120" s="26"/>
      <c r="E120" s="42">
        <f>133.18/138</f>
        <v>0.965072463768116</v>
      </c>
      <c r="F120" s="26" t="s">
        <v>860</v>
      </c>
      <c r="G120" s="29" t="s">
        <v>861</v>
      </c>
      <c r="H120" s="26">
        <v>97</v>
      </c>
      <c r="I120" s="26" t="s">
        <v>80</v>
      </c>
      <c r="J120" s="3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row>
    <row r="121" s="1" customFormat="1" ht="93.75" spans="1:251">
      <c r="A121" s="26">
        <v>114</v>
      </c>
      <c r="B121" s="26" t="s">
        <v>72</v>
      </c>
      <c r="C121" s="26">
        <v>2000</v>
      </c>
      <c r="D121" s="32"/>
      <c r="E121" s="44">
        <v>0.316</v>
      </c>
      <c r="F121" s="32" t="s">
        <v>862</v>
      </c>
      <c r="G121" s="34" t="s">
        <v>863</v>
      </c>
      <c r="H121" s="26">
        <v>91.2</v>
      </c>
      <c r="I121" s="26" t="s">
        <v>458</v>
      </c>
      <c r="J121" s="3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row>
    <row r="122" s="1" customFormat="1" ht="112.5" spans="1:251">
      <c r="A122" s="26">
        <v>115</v>
      </c>
      <c r="B122" s="32" t="s">
        <v>864</v>
      </c>
      <c r="C122" s="43">
        <v>800</v>
      </c>
      <c r="D122" s="32"/>
      <c r="E122" s="44">
        <v>1</v>
      </c>
      <c r="F122" s="32" t="s">
        <v>865</v>
      </c>
      <c r="G122" s="34" t="s">
        <v>866</v>
      </c>
      <c r="H122" s="35">
        <v>98</v>
      </c>
      <c r="I122" s="26" t="s">
        <v>458</v>
      </c>
      <c r="J122" s="3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row>
    <row r="123" s="1" customFormat="1" ht="168.75" spans="1:251">
      <c r="A123" s="26">
        <v>116</v>
      </c>
      <c r="B123" s="32" t="s">
        <v>867</v>
      </c>
      <c r="C123" s="36">
        <v>500</v>
      </c>
      <c r="D123" s="32"/>
      <c r="E123" s="44">
        <v>0.6</v>
      </c>
      <c r="F123" s="32" t="s">
        <v>868</v>
      </c>
      <c r="G123" s="34" t="s">
        <v>869</v>
      </c>
      <c r="H123" s="35">
        <v>85</v>
      </c>
      <c r="I123" s="26" t="s">
        <v>458</v>
      </c>
      <c r="J123" s="3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row>
    <row r="124" s="1" customFormat="1" ht="206.25" spans="1:251">
      <c r="A124" s="26">
        <v>117</v>
      </c>
      <c r="B124" s="37" t="s">
        <v>870</v>
      </c>
      <c r="C124" s="38">
        <v>500</v>
      </c>
      <c r="D124" s="32"/>
      <c r="E124" s="44">
        <v>1</v>
      </c>
      <c r="F124" s="32" t="s">
        <v>871</v>
      </c>
      <c r="G124" s="34" t="s">
        <v>872</v>
      </c>
      <c r="H124" s="32">
        <v>100</v>
      </c>
      <c r="I124" s="26" t="s">
        <v>458</v>
      </c>
      <c r="J124" s="3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row>
    <row r="125" s="1" customFormat="1" ht="131.25" spans="1:251">
      <c r="A125" s="26">
        <v>118</v>
      </c>
      <c r="B125" s="37" t="s">
        <v>873</v>
      </c>
      <c r="C125" s="38">
        <v>980</v>
      </c>
      <c r="D125" s="32"/>
      <c r="E125" s="44">
        <v>1</v>
      </c>
      <c r="F125" s="32" t="s">
        <v>874</v>
      </c>
      <c r="G125" s="34" t="s">
        <v>875</v>
      </c>
      <c r="H125" s="32">
        <v>98.125</v>
      </c>
      <c r="I125" s="26" t="s">
        <v>458</v>
      </c>
      <c r="J125" s="3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row>
    <row r="126" s="1" customFormat="1" ht="112.5" spans="1:251">
      <c r="A126" s="26">
        <v>119</v>
      </c>
      <c r="B126" s="37" t="s">
        <v>876</v>
      </c>
      <c r="C126" s="37">
        <v>920</v>
      </c>
      <c r="D126" s="32"/>
      <c r="E126" s="44">
        <v>1</v>
      </c>
      <c r="F126" s="32" t="s">
        <v>877</v>
      </c>
      <c r="G126" s="34" t="s">
        <v>878</v>
      </c>
      <c r="H126" s="32">
        <v>100</v>
      </c>
      <c r="I126" s="26" t="s">
        <v>458</v>
      </c>
      <c r="J126" s="3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row>
    <row r="127" s="1" customFormat="1" ht="93.75" spans="1:251">
      <c r="A127" s="26">
        <v>120</v>
      </c>
      <c r="B127" s="39" t="s">
        <v>70</v>
      </c>
      <c r="C127" s="39">
        <v>2500</v>
      </c>
      <c r="D127" s="32"/>
      <c r="E127" s="44">
        <v>0.637</v>
      </c>
      <c r="F127" s="32" t="s">
        <v>879</v>
      </c>
      <c r="G127" s="34" t="s">
        <v>880</v>
      </c>
      <c r="H127" s="32">
        <v>94.1</v>
      </c>
      <c r="I127" s="26" t="s">
        <v>458</v>
      </c>
      <c r="J127" s="3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row>
    <row r="128" s="1" customFormat="1" ht="131.25" spans="1:251">
      <c r="A128" s="26">
        <v>121</v>
      </c>
      <c r="B128" s="37" t="s">
        <v>67</v>
      </c>
      <c r="C128" s="40">
        <v>20000</v>
      </c>
      <c r="D128" s="32"/>
      <c r="E128" s="44">
        <v>0.68</v>
      </c>
      <c r="F128" s="32" t="s">
        <v>881</v>
      </c>
      <c r="G128" s="34" t="s">
        <v>882</v>
      </c>
      <c r="H128" s="32">
        <v>90.8</v>
      </c>
      <c r="I128" s="26" t="s">
        <v>458</v>
      </c>
      <c r="J128" s="3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row>
    <row r="129" s="1" customFormat="1" ht="93.75" spans="1:251">
      <c r="A129" s="26">
        <v>122</v>
      </c>
      <c r="B129" s="41" t="s">
        <v>883</v>
      </c>
      <c r="C129" s="40">
        <v>10000</v>
      </c>
      <c r="D129" s="40"/>
      <c r="E129" s="44">
        <v>1</v>
      </c>
      <c r="F129" s="40" t="s">
        <v>884</v>
      </c>
      <c r="G129" s="34" t="s">
        <v>885</v>
      </c>
      <c r="H129" s="32">
        <v>93</v>
      </c>
      <c r="I129" s="26" t="s">
        <v>458</v>
      </c>
      <c r="J129" s="3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row>
    <row r="130" s="1" customFormat="1" ht="56.25" spans="1:251">
      <c r="A130" s="26">
        <v>123</v>
      </c>
      <c r="B130" s="26" t="s">
        <v>886</v>
      </c>
      <c r="C130" s="31">
        <v>1000</v>
      </c>
      <c r="D130" s="26"/>
      <c r="E130" s="42">
        <v>0.73</v>
      </c>
      <c r="F130" s="26" t="s">
        <v>887</v>
      </c>
      <c r="G130" s="29" t="s">
        <v>888</v>
      </c>
      <c r="H130" s="31">
        <v>100</v>
      </c>
      <c r="I130" s="26" t="s">
        <v>458</v>
      </c>
      <c r="J130" s="3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row>
    <row r="131" s="1" customFormat="1" ht="337.5" spans="1:251">
      <c r="A131" s="26">
        <v>124</v>
      </c>
      <c r="B131" s="32" t="s">
        <v>889</v>
      </c>
      <c r="C131" s="32">
        <v>788.04</v>
      </c>
      <c r="D131" s="32"/>
      <c r="E131" s="44">
        <v>0.727663189685803</v>
      </c>
      <c r="F131" s="32" t="s">
        <v>890</v>
      </c>
      <c r="G131" s="34" t="s">
        <v>891</v>
      </c>
      <c r="H131" s="32">
        <v>93.28</v>
      </c>
      <c r="I131" s="26" t="s">
        <v>91</v>
      </c>
      <c r="J131" s="3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row>
    <row r="132" s="1" customFormat="1" ht="112.5" spans="1:251">
      <c r="A132" s="26">
        <v>125</v>
      </c>
      <c r="B132" s="32" t="s">
        <v>892</v>
      </c>
      <c r="C132" s="32">
        <v>540</v>
      </c>
      <c r="D132" s="32"/>
      <c r="E132" s="44">
        <v>0.857166666666667</v>
      </c>
      <c r="F132" s="32" t="s">
        <v>893</v>
      </c>
      <c r="G132" s="34" t="s">
        <v>894</v>
      </c>
      <c r="H132" s="32">
        <v>84</v>
      </c>
      <c r="I132" s="26" t="s">
        <v>91</v>
      </c>
      <c r="J132" s="3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row>
    <row r="133" s="1" customFormat="1" ht="112.5" spans="1:251">
      <c r="A133" s="26">
        <v>126</v>
      </c>
      <c r="B133" s="32" t="s">
        <v>895</v>
      </c>
      <c r="C133" s="32">
        <v>500</v>
      </c>
      <c r="D133" s="32"/>
      <c r="E133" s="44">
        <v>0.5210428</v>
      </c>
      <c r="F133" s="32" t="s">
        <v>896</v>
      </c>
      <c r="G133" s="34" t="s">
        <v>897</v>
      </c>
      <c r="H133" s="32">
        <v>88</v>
      </c>
      <c r="I133" s="26" t="s">
        <v>91</v>
      </c>
      <c r="J133" s="3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row>
    <row r="134" s="1" customFormat="1" ht="93.75" spans="1:251">
      <c r="A134" s="26">
        <v>127</v>
      </c>
      <c r="B134" s="32" t="s">
        <v>898</v>
      </c>
      <c r="C134" s="32">
        <v>105</v>
      </c>
      <c r="D134" s="32"/>
      <c r="E134" s="44">
        <v>0.652380952380952</v>
      </c>
      <c r="F134" s="32" t="s">
        <v>899</v>
      </c>
      <c r="G134" s="34" t="s">
        <v>900</v>
      </c>
      <c r="H134" s="32">
        <v>94</v>
      </c>
      <c r="I134" s="26" t="s">
        <v>91</v>
      </c>
      <c r="J134" s="3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row>
    <row r="135" s="1" customFormat="1" ht="93.75" spans="1:251">
      <c r="A135" s="26">
        <v>128</v>
      </c>
      <c r="B135" s="32" t="s">
        <v>901</v>
      </c>
      <c r="C135" s="32">
        <v>5803</v>
      </c>
      <c r="D135" s="32"/>
      <c r="E135" s="44">
        <v>0.571152851973117</v>
      </c>
      <c r="F135" s="32" t="s">
        <v>899</v>
      </c>
      <c r="G135" s="34" t="s">
        <v>902</v>
      </c>
      <c r="H135" s="32">
        <v>92.1</v>
      </c>
      <c r="I135" s="26" t="s">
        <v>91</v>
      </c>
      <c r="J135" s="3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row>
    <row r="136" s="1" customFormat="1" ht="56.25" spans="1:251">
      <c r="A136" s="26">
        <v>129</v>
      </c>
      <c r="B136" s="32" t="s">
        <v>903</v>
      </c>
      <c r="C136" s="32">
        <v>2905.7</v>
      </c>
      <c r="D136" s="32"/>
      <c r="E136" s="44">
        <v>0.945830608803387</v>
      </c>
      <c r="F136" s="32" t="s">
        <v>899</v>
      </c>
      <c r="G136" s="34" t="s">
        <v>904</v>
      </c>
      <c r="H136" s="32">
        <v>100</v>
      </c>
      <c r="I136" s="26" t="s">
        <v>91</v>
      </c>
      <c r="J136" s="3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row>
    <row r="137" s="1" customFormat="1" ht="56.25" spans="1:251">
      <c r="A137" s="26">
        <v>130</v>
      </c>
      <c r="B137" s="32" t="s">
        <v>905</v>
      </c>
      <c r="C137" s="32">
        <v>40</v>
      </c>
      <c r="D137" s="32"/>
      <c r="E137" s="44">
        <v>0.87925</v>
      </c>
      <c r="F137" s="32" t="s">
        <v>906</v>
      </c>
      <c r="G137" s="34" t="s">
        <v>907</v>
      </c>
      <c r="H137" s="32">
        <v>98</v>
      </c>
      <c r="I137" s="26" t="s">
        <v>91</v>
      </c>
      <c r="J137" s="3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row>
    <row r="138" s="1" customFormat="1" ht="388" customHeight="1" spans="1:251">
      <c r="A138" s="26">
        <v>131</v>
      </c>
      <c r="B138" s="32" t="s">
        <v>908</v>
      </c>
      <c r="C138" s="32">
        <v>2930</v>
      </c>
      <c r="D138" s="32"/>
      <c r="E138" s="44">
        <v>0.756075085324232</v>
      </c>
      <c r="F138" s="32" t="s">
        <v>909</v>
      </c>
      <c r="G138" s="34" t="s">
        <v>910</v>
      </c>
      <c r="H138" s="32">
        <v>95.8</v>
      </c>
      <c r="I138" s="26" t="s">
        <v>91</v>
      </c>
      <c r="J138" s="3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row>
    <row r="139" s="1" customFormat="1" ht="56.25" spans="1:251">
      <c r="A139" s="26">
        <v>132</v>
      </c>
      <c r="B139" s="32" t="s">
        <v>911</v>
      </c>
      <c r="C139" s="32">
        <v>465</v>
      </c>
      <c r="D139" s="32"/>
      <c r="E139" s="44">
        <v>0.908172043010753</v>
      </c>
      <c r="F139" s="32" t="s">
        <v>899</v>
      </c>
      <c r="G139" s="34" t="s">
        <v>912</v>
      </c>
      <c r="H139" s="32">
        <v>92</v>
      </c>
      <c r="I139" s="26" t="s">
        <v>91</v>
      </c>
      <c r="J139" s="3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row>
    <row r="140" s="1" customFormat="1" ht="56.25" spans="1:251">
      <c r="A140" s="26">
        <v>133</v>
      </c>
      <c r="B140" s="32" t="s">
        <v>913</v>
      </c>
      <c r="C140" s="32">
        <v>133.8</v>
      </c>
      <c r="D140" s="32"/>
      <c r="E140" s="44">
        <v>1</v>
      </c>
      <c r="F140" s="32" t="s">
        <v>914</v>
      </c>
      <c r="G140" s="34" t="s">
        <v>915</v>
      </c>
      <c r="H140" s="32">
        <v>100</v>
      </c>
      <c r="I140" s="26" t="s">
        <v>91</v>
      </c>
      <c r="J140" s="3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row>
    <row r="141" s="1" customFormat="1" ht="168.75" spans="1:251">
      <c r="A141" s="26">
        <v>134</v>
      </c>
      <c r="B141" s="32" t="s">
        <v>916</v>
      </c>
      <c r="C141" s="32">
        <v>69</v>
      </c>
      <c r="D141" s="32"/>
      <c r="E141" s="44">
        <v>1</v>
      </c>
      <c r="F141" s="32" t="s">
        <v>917</v>
      </c>
      <c r="G141" s="34" t="s">
        <v>918</v>
      </c>
      <c r="H141" s="32">
        <v>100</v>
      </c>
      <c r="I141" s="26" t="s">
        <v>91</v>
      </c>
      <c r="J141" s="3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row>
    <row r="142" s="1" customFormat="1" ht="276" customHeight="1" spans="1:251">
      <c r="A142" s="26">
        <v>135</v>
      </c>
      <c r="B142" s="32" t="s">
        <v>919</v>
      </c>
      <c r="C142" s="32">
        <v>22648</v>
      </c>
      <c r="D142" s="32"/>
      <c r="E142" s="44">
        <v>0.367499116919816</v>
      </c>
      <c r="F142" s="32" t="s">
        <v>920</v>
      </c>
      <c r="G142" s="34" t="s">
        <v>921</v>
      </c>
      <c r="H142" s="32">
        <v>80</v>
      </c>
      <c r="I142" s="26" t="s">
        <v>91</v>
      </c>
      <c r="J142" s="3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row>
    <row r="143" s="1" customFormat="1" ht="269" customHeight="1" spans="1:251">
      <c r="A143" s="26">
        <v>136</v>
      </c>
      <c r="B143" s="32" t="s">
        <v>922</v>
      </c>
      <c r="C143" s="32">
        <v>705</v>
      </c>
      <c r="D143" s="32"/>
      <c r="E143" s="44">
        <v>0.829304964539007</v>
      </c>
      <c r="F143" s="32" t="s">
        <v>923</v>
      </c>
      <c r="G143" s="34" t="s">
        <v>924</v>
      </c>
      <c r="H143" s="32">
        <v>98.23</v>
      </c>
      <c r="I143" s="26" t="s">
        <v>91</v>
      </c>
      <c r="J143" s="3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row>
    <row r="144" s="1" customFormat="1" ht="56.25" spans="1:251">
      <c r="A144" s="26">
        <v>137</v>
      </c>
      <c r="B144" s="32" t="s">
        <v>925</v>
      </c>
      <c r="C144" s="32">
        <v>66</v>
      </c>
      <c r="D144" s="32"/>
      <c r="E144" s="44">
        <v>0.737050757575758</v>
      </c>
      <c r="F144" s="32" t="s">
        <v>926</v>
      </c>
      <c r="G144" s="34" t="s">
        <v>927</v>
      </c>
      <c r="H144" s="32">
        <v>98</v>
      </c>
      <c r="I144" s="26" t="s">
        <v>91</v>
      </c>
      <c r="J144" s="3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row>
    <row r="145" s="1" customFormat="1" ht="75" spans="1:251">
      <c r="A145" s="26">
        <v>138</v>
      </c>
      <c r="B145" s="32" t="s">
        <v>928</v>
      </c>
      <c r="C145" s="32">
        <v>4385.77</v>
      </c>
      <c r="D145" s="32"/>
      <c r="E145" s="44">
        <v>0.949130939378946</v>
      </c>
      <c r="F145" s="32" t="s">
        <v>929</v>
      </c>
      <c r="G145" s="34" t="s">
        <v>930</v>
      </c>
      <c r="H145" s="32">
        <v>93.6</v>
      </c>
      <c r="I145" s="26" t="s">
        <v>91</v>
      </c>
      <c r="J145" s="3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row>
    <row r="146" s="1" customFormat="1" ht="93.75" spans="1:251">
      <c r="A146" s="26">
        <v>139</v>
      </c>
      <c r="B146" s="32" t="s">
        <v>931</v>
      </c>
      <c r="C146" s="32">
        <v>42</v>
      </c>
      <c r="D146" s="32"/>
      <c r="E146" s="44">
        <v>1</v>
      </c>
      <c r="F146" s="32" t="s">
        <v>932</v>
      </c>
      <c r="G146" s="34" t="s">
        <v>933</v>
      </c>
      <c r="H146" s="32">
        <v>99</v>
      </c>
      <c r="I146" s="26" t="s">
        <v>91</v>
      </c>
      <c r="J146" s="3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row>
    <row r="147" s="1" customFormat="1" ht="56.25" spans="1:251">
      <c r="A147" s="26">
        <v>140</v>
      </c>
      <c r="B147" s="32" t="s">
        <v>934</v>
      </c>
      <c r="C147" s="32">
        <v>536</v>
      </c>
      <c r="D147" s="32"/>
      <c r="E147" s="44">
        <v>0.746623134328358</v>
      </c>
      <c r="F147" s="32" t="s">
        <v>899</v>
      </c>
      <c r="G147" s="34" t="s">
        <v>935</v>
      </c>
      <c r="H147" s="32">
        <v>97.34</v>
      </c>
      <c r="I147" s="26" t="s">
        <v>91</v>
      </c>
      <c r="J147" s="3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row>
    <row r="148" s="1" customFormat="1" ht="56.25" spans="1:251">
      <c r="A148" s="26">
        <v>141</v>
      </c>
      <c r="B148" s="32" t="s">
        <v>936</v>
      </c>
      <c r="C148" s="32">
        <v>1633</v>
      </c>
      <c r="D148" s="32"/>
      <c r="E148" s="44">
        <v>0.620617421922841</v>
      </c>
      <c r="F148" s="32" t="s">
        <v>937</v>
      </c>
      <c r="G148" s="34" t="s">
        <v>938</v>
      </c>
      <c r="H148" s="32">
        <v>89</v>
      </c>
      <c r="I148" s="26" t="s">
        <v>91</v>
      </c>
      <c r="J148" s="3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row>
    <row r="149" s="1" customFormat="1" ht="75" spans="1:251">
      <c r="A149" s="26">
        <v>142</v>
      </c>
      <c r="B149" s="32" t="s">
        <v>939</v>
      </c>
      <c r="C149" s="32">
        <v>10000</v>
      </c>
      <c r="D149" s="32"/>
      <c r="E149" s="44">
        <v>0.2378544796</v>
      </c>
      <c r="F149" s="32" t="s">
        <v>899</v>
      </c>
      <c r="G149" s="34" t="s">
        <v>940</v>
      </c>
      <c r="H149" s="32">
        <v>81.6</v>
      </c>
      <c r="I149" s="26" t="s">
        <v>91</v>
      </c>
      <c r="J149" s="3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row>
    <row r="150" s="1" customFormat="1" ht="112.5" spans="1:251">
      <c r="A150" s="26">
        <v>143</v>
      </c>
      <c r="B150" s="26" t="s">
        <v>941</v>
      </c>
      <c r="C150" s="26">
        <v>7105</v>
      </c>
      <c r="D150" s="26"/>
      <c r="E150" s="47">
        <v>0.6742</v>
      </c>
      <c r="F150" s="26" t="s">
        <v>942</v>
      </c>
      <c r="G150" s="29" t="s">
        <v>943</v>
      </c>
      <c r="H150" s="26">
        <v>98</v>
      </c>
      <c r="I150" s="26" t="s">
        <v>96</v>
      </c>
      <c r="J150" s="3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row>
    <row r="151" s="1" customFormat="1" ht="56.25" spans="1:251">
      <c r="A151" s="26">
        <v>144</v>
      </c>
      <c r="B151" s="41" t="s">
        <v>944</v>
      </c>
      <c r="C151" s="54">
        <v>19088</v>
      </c>
      <c r="D151" s="32"/>
      <c r="E151" s="44">
        <v>0.7301</v>
      </c>
      <c r="F151" s="32" t="s">
        <v>945</v>
      </c>
      <c r="G151" s="34" t="s">
        <v>946</v>
      </c>
      <c r="H151" s="32">
        <v>88.37</v>
      </c>
      <c r="I151" s="26" t="s">
        <v>99</v>
      </c>
      <c r="J151" s="3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row>
    <row r="152" s="1" customFormat="1" ht="112.5" spans="1:251">
      <c r="A152" s="26">
        <v>145</v>
      </c>
      <c r="B152" s="41" t="s">
        <v>947</v>
      </c>
      <c r="C152" s="46">
        <v>20000</v>
      </c>
      <c r="D152" s="32"/>
      <c r="E152" s="33">
        <v>0.49</v>
      </c>
      <c r="F152" s="32" t="s">
        <v>945</v>
      </c>
      <c r="G152" s="34" t="s">
        <v>948</v>
      </c>
      <c r="H152" s="32">
        <v>88.01</v>
      </c>
      <c r="I152" s="26" t="s">
        <v>99</v>
      </c>
      <c r="J152" s="3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row>
    <row r="153" s="1" customFormat="1" ht="131.25" spans="1:251">
      <c r="A153" s="26">
        <v>146</v>
      </c>
      <c r="B153" s="32" t="s">
        <v>949</v>
      </c>
      <c r="C153" s="55">
        <v>20000</v>
      </c>
      <c r="D153" s="32"/>
      <c r="E153" s="44">
        <v>0.4753</v>
      </c>
      <c r="F153" s="32" t="s">
        <v>699</v>
      </c>
      <c r="G153" s="34" t="s">
        <v>950</v>
      </c>
      <c r="H153" s="32">
        <v>74.28</v>
      </c>
      <c r="I153" s="26" t="s">
        <v>99</v>
      </c>
      <c r="J153" s="3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row>
    <row r="154" s="1" customFormat="1" ht="93.75" spans="1:251">
      <c r="A154" s="26">
        <v>147</v>
      </c>
      <c r="B154" s="41" t="s">
        <v>951</v>
      </c>
      <c r="C154" s="46">
        <v>1928</v>
      </c>
      <c r="D154" s="32"/>
      <c r="E154" s="33">
        <v>0.83</v>
      </c>
      <c r="F154" s="32" t="s">
        <v>99</v>
      </c>
      <c r="G154" s="34" t="s">
        <v>952</v>
      </c>
      <c r="H154" s="32">
        <v>95.45</v>
      </c>
      <c r="I154" s="26" t="s">
        <v>99</v>
      </c>
      <c r="J154" s="3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row>
    <row r="155" s="1" customFormat="1" ht="75" spans="1:251">
      <c r="A155" s="26">
        <v>148</v>
      </c>
      <c r="B155" s="26" t="s">
        <v>953</v>
      </c>
      <c r="C155" s="32">
        <v>1000</v>
      </c>
      <c r="D155" s="32"/>
      <c r="E155" s="33">
        <v>1</v>
      </c>
      <c r="F155" s="32" t="s">
        <v>954</v>
      </c>
      <c r="G155" s="34" t="s">
        <v>955</v>
      </c>
      <c r="H155" s="35">
        <v>96</v>
      </c>
      <c r="I155" s="26" t="s">
        <v>99</v>
      </c>
      <c r="J155" s="3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row>
    <row r="156" s="1" customFormat="1" ht="168.75" spans="1:251">
      <c r="A156" s="26">
        <v>149</v>
      </c>
      <c r="B156" s="56" t="s">
        <v>956</v>
      </c>
      <c r="C156" s="32">
        <v>2000</v>
      </c>
      <c r="D156" s="32"/>
      <c r="E156" s="44">
        <f>526.961/2000</f>
        <v>0.2634805</v>
      </c>
      <c r="F156" s="32" t="s">
        <v>957</v>
      </c>
      <c r="G156" s="29" t="s">
        <v>958</v>
      </c>
      <c r="H156" s="26">
        <v>97.2</v>
      </c>
      <c r="I156" s="26" t="s">
        <v>110</v>
      </c>
      <c r="J156" s="3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row>
    <row r="157" s="1" customFormat="1" ht="131.25" spans="1:251">
      <c r="A157" s="26">
        <v>150</v>
      </c>
      <c r="B157" s="56" t="s">
        <v>959</v>
      </c>
      <c r="C157" s="32">
        <v>70</v>
      </c>
      <c r="D157" s="32"/>
      <c r="E157" s="44">
        <f>65/70</f>
        <v>0.928571428571429</v>
      </c>
      <c r="F157" s="32" t="s">
        <v>960</v>
      </c>
      <c r="G157" s="57" t="s">
        <v>961</v>
      </c>
      <c r="H157" s="43">
        <v>100</v>
      </c>
      <c r="I157" s="26" t="s">
        <v>110</v>
      </c>
      <c r="J157" s="3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row>
    <row r="158" s="1" customFormat="1" ht="93.75" spans="1:251">
      <c r="A158" s="26">
        <v>151</v>
      </c>
      <c r="B158" s="32" t="s">
        <v>962</v>
      </c>
      <c r="C158" s="32">
        <v>120</v>
      </c>
      <c r="D158" s="32"/>
      <c r="E158" s="44">
        <f>119.7/120</f>
        <v>0.9975</v>
      </c>
      <c r="F158" s="32" t="s">
        <v>954</v>
      </c>
      <c r="G158" s="57" t="s">
        <v>963</v>
      </c>
      <c r="H158" s="43">
        <v>99.97</v>
      </c>
      <c r="I158" s="26" t="s">
        <v>110</v>
      </c>
      <c r="J158" s="3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row>
    <row r="159" s="1" customFormat="1" ht="131.25" spans="1:251">
      <c r="A159" s="26">
        <v>152</v>
      </c>
      <c r="B159" s="32" t="s">
        <v>964</v>
      </c>
      <c r="C159" s="32">
        <v>100</v>
      </c>
      <c r="D159" s="32"/>
      <c r="E159" s="44">
        <f>65.2/100</f>
        <v>0.652</v>
      </c>
      <c r="F159" s="32" t="s">
        <v>965</v>
      </c>
      <c r="G159" s="57" t="s">
        <v>961</v>
      </c>
      <c r="H159" s="43">
        <v>97.9</v>
      </c>
      <c r="I159" s="26" t="s">
        <v>110</v>
      </c>
      <c r="J159" s="3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row>
    <row r="160" s="1" customFormat="1" ht="131.25" spans="1:251">
      <c r="A160" s="26">
        <v>153</v>
      </c>
      <c r="B160" s="32" t="s">
        <v>966</v>
      </c>
      <c r="C160" s="32">
        <v>8540</v>
      </c>
      <c r="D160" s="26"/>
      <c r="E160" s="47">
        <v>0.979</v>
      </c>
      <c r="F160" s="26" t="s">
        <v>775</v>
      </c>
      <c r="G160" s="29" t="s">
        <v>967</v>
      </c>
      <c r="H160" s="26">
        <v>98</v>
      </c>
      <c r="I160" s="26" t="s">
        <v>113</v>
      </c>
      <c r="J160" s="3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row>
    <row r="161" s="1" customFormat="1" ht="93.75" spans="1:251">
      <c r="A161" s="26">
        <v>154</v>
      </c>
      <c r="B161" s="32" t="s">
        <v>968</v>
      </c>
      <c r="C161" s="32">
        <v>150</v>
      </c>
      <c r="D161" s="26"/>
      <c r="E161" s="47">
        <v>1</v>
      </c>
      <c r="F161" s="26" t="s">
        <v>969</v>
      </c>
      <c r="G161" s="34" t="s">
        <v>970</v>
      </c>
      <c r="H161" s="35">
        <v>99</v>
      </c>
      <c r="I161" s="26" t="s">
        <v>113</v>
      </c>
      <c r="J161" s="3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row>
    <row r="162" s="1" customFormat="1" ht="168.75" spans="1:251">
      <c r="A162" s="26">
        <v>155</v>
      </c>
      <c r="B162" s="32" t="s">
        <v>971</v>
      </c>
      <c r="C162" s="32">
        <v>6230</v>
      </c>
      <c r="D162" s="26"/>
      <c r="E162" s="47">
        <v>0.83</v>
      </c>
      <c r="F162" s="26" t="s">
        <v>775</v>
      </c>
      <c r="G162" s="34" t="s">
        <v>972</v>
      </c>
      <c r="H162" s="35">
        <v>92.8</v>
      </c>
      <c r="I162" s="26" t="s">
        <v>113</v>
      </c>
      <c r="J162" s="3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row>
    <row r="163" s="1" customFormat="1" ht="131.25" spans="1:251">
      <c r="A163" s="26">
        <v>156</v>
      </c>
      <c r="B163" s="32" t="s">
        <v>973</v>
      </c>
      <c r="C163" s="32">
        <v>700</v>
      </c>
      <c r="D163" s="26"/>
      <c r="E163" s="47">
        <v>0.929</v>
      </c>
      <c r="F163" s="26" t="s">
        <v>974</v>
      </c>
      <c r="G163" s="34" t="s">
        <v>975</v>
      </c>
      <c r="H163" s="32">
        <v>99.5</v>
      </c>
      <c r="I163" s="26" t="s">
        <v>113</v>
      </c>
      <c r="J163" s="3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row>
    <row r="164" s="1" customFormat="1" ht="75" spans="1:251">
      <c r="A164" s="26">
        <v>157</v>
      </c>
      <c r="B164" s="32" t="s">
        <v>976</v>
      </c>
      <c r="C164" s="32">
        <v>50</v>
      </c>
      <c r="D164" s="32"/>
      <c r="E164" s="44">
        <v>1</v>
      </c>
      <c r="F164" s="32" t="s">
        <v>661</v>
      </c>
      <c r="G164" s="34" t="s">
        <v>977</v>
      </c>
      <c r="H164" s="32">
        <v>99</v>
      </c>
      <c r="I164" s="26" t="s">
        <v>113</v>
      </c>
      <c r="J164" s="3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row>
    <row r="165" s="1" customFormat="1" ht="93.75" spans="1:251">
      <c r="A165" s="26">
        <v>158</v>
      </c>
      <c r="B165" s="32" t="s">
        <v>978</v>
      </c>
      <c r="C165" s="32">
        <v>800</v>
      </c>
      <c r="D165" s="32"/>
      <c r="E165" s="47">
        <v>0.6086</v>
      </c>
      <c r="F165" s="32" t="s">
        <v>979</v>
      </c>
      <c r="G165" s="34" t="s">
        <v>980</v>
      </c>
      <c r="H165" s="32">
        <v>90</v>
      </c>
      <c r="I165" s="26" t="s">
        <v>113</v>
      </c>
      <c r="J165" s="3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row>
    <row r="166" s="1" customFormat="1" ht="93.75" spans="1:251">
      <c r="A166" s="26">
        <v>159</v>
      </c>
      <c r="B166" s="32" t="s">
        <v>981</v>
      </c>
      <c r="C166" s="32">
        <v>4744</v>
      </c>
      <c r="D166" s="32"/>
      <c r="E166" s="47">
        <v>0.87</v>
      </c>
      <c r="F166" s="32" t="s">
        <v>982</v>
      </c>
      <c r="G166" s="34" t="s">
        <v>983</v>
      </c>
      <c r="H166" s="32">
        <v>96.2</v>
      </c>
      <c r="I166" s="26" t="s">
        <v>113</v>
      </c>
      <c r="J166" s="3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row>
    <row r="167" s="1" customFormat="1" ht="93.75" spans="1:251">
      <c r="A167" s="26">
        <v>160</v>
      </c>
      <c r="B167" s="32" t="s">
        <v>984</v>
      </c>
      <c r="C167" s="32">
        <v>3880</v>
      </c>
      <c r="D167" s="32"/>
      <c r="E167" s="44">
        <v>0.696</v>
      </c>
      <c r="F167" s="32" t="s">
        <v>985</v>
      </c>
      <c r="G167" s="34" t="s">
        <v>986</v>
      </c>
      <c r="H167" s="32">
        <v>93</v>
      </c>
      <c r="I167" s="26" t="s">
        <v>113</v>
      </c>
      <c r="J167" s="3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row>
    <row r="168" s="1" customFormat="1" ht="93.75" spans="1:251">
      <c r="A168" s="26">
        <v>161</v>
      </c>
      <c r="B168" s="32" t="s">
        <v>987</v>
      </c>
      <c r="C168" s="32">
        <v>3390</v>
      </c>
      <c r="D168" s="32"/>
      <c r="E168" s="44">
        <v>0.778</v>
      </c>
      <c r="F168" s="32" t="s">
        <v>988</v>
      </c>
      <c r="G168" s="34" t="s">
        <v>989</v>
      </c>
      <c r="H168" s="32">
        <v>94.8</v>
      </c>
      <c r="I168" s="26" t="s">
        <v>113</v>
      </c>
      <c r="J168" s="3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row>
    <row r="169" s="1" customFormat="1" ht="131.25" spans="1:251">
      <c r="A169" s="26">
        <v>162</v>
      </c>
      <c r="B169" s="32" t="s">
        <v>990</v>
      </c>
      <c r="C169" s="32">
        <v>3142</v>
      </c>
      <c r="D169" s="32"/>
      <c r="E169" s="44">
        <v>0.86</v>
      </c>
      <c r="F169" s="32" t="s">
        <v>991</v>
      </c>
      <c r="G169" s="34" t="s">
        <v>992</v>
      </c>
      <c r="H169" s="35">
        <v>96.9</v>
      </c>
      <c r="I169" s="26" t="s">
        <v>113</v>
      </c>
      <c r="J169" s="3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row>
    <row r="170" s="1" customFormat="1" ht="75" spans="1:251">
      <c r="A170" s="26">
        <v>163</v>
      </c>
      <c r="B170" s="32" t="s">
        <v>993</v>
      </c>
      <c r="C170" s="32">
        <v>34252</v>
      </c>
      <c r="D170" s="32"/>
      <c r="E170" s="44">
        <v>0.586</v>
      </c>
      <c r="F170" s="32" t="s">
        <v>994</v>
      </c>
      <c r="G170" s="34" t="s">
        <v>995</v>
      </c>
      <c r="H170" s="35">
        <v>95</v>
      </c>
      <c r="I170" s="26" t="s">
        <v>113</v>
      </c>
      <c r="J170" s="3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row>
    <row r="171" s="1" customFormat="1" ht="93.75" spans="1:251">
      <c r="A171" s="26">
        <v>164</v>
      </c>
      <c r="B171" s="32" t="s">
        <v>996</v>
      </c>
      <c r="C171" s="32">
        <v>1000</v>
      </c>
      <c r="D171" s="32"/>
      <c r="E171" s="44">
        <v>0.94</v>
      </c>
      <c r="F171" s="32" t="s">
        <v>997</v>
      </c>
      <c r="G171" s="34" t="s">
        <v>998</v>
      </c>
      <c r="H171" s="35">
        <v>91</v>
      </c>
      <c r="I171" s="26" t="s">
        <v>113</v>
      </c>
      <c r="J171" s="3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row>
    <row r="172" s="1" customFormat="1" ht="93.75" spans="1:251">
      <c r="A172" s="26">
        <v>165</v>
      </c>
      <c r="B172" s="32" t="s">
        <v>999</v>
      </c>
      <c r="C172" s="32">
        <v>3806</v>
      </c>
      <c r="D172" s="32"/>
      <c r="E172" s="44">
        <v>0.8493</v>
      </c>
      <c r="F172" s="32" t="s">
        <v>1000</v>
      </c>
      <c r="G172" s="34" t="s">
        <v>1001</v>
      </c>
      <c r="H172" s="35">
        <v>95.78</v>
      </c>
      <c r="I172" s="26" t="s">
        <v>113</v>
      </c>
      <c r="J172" s="3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row>
    <row r="173" s="1" customFormat="1" ht="93.75" spans="1:251">
      <c r="A173" s="26">
        <v>166</v>
      </c>
      <c r="B173" s="32" t="s">
        <v>1002</v>
      </c>
      <c r="C173" s="32">
        <v>2150</v>
      </c>
      <c r="D173" s="32"/>
      <c r="E173" s="44">
        <v>0.759</v>
      </c>
      <c r="F173" s="32" t="s">
        <v>1003</v>
      </c>
      <c r="G173" s="34" t="s">
        <v>1004</v>
      </c>
      <c r="H173" s="35">
        <v>99.1</v>
      </c>
      <c r="I173" s="26" t="s">
        <v>113</v>
      </c>
      <c r="J173" s="3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row>
    <row r="174" s="1" customFormat="1" ht="112.5" spans="1:251">
      <c r="A174" s="26">
        <v>167</v>
      </c>
      <c r="B174" s="32" t="s">
        <v>1005</v>
      </c>
      <c r="C174" s="32">
        <v>1280</v>
      </c>
      <c r="D174" s="32"/>
      <c r="E174" s="44">
        <v>0.9669</v>
      </c>
      <c r="F174" s="32" t="s">
        <v>1006</v>
      </c>
      <c r="G174" s="34" t="s">
        <v>1007</v>
      </c>
      <c r="H174" s="35">
        <v>90</v>
      </c>
      <c r="I174" s="26" t="s">
        <v>113</v>
      </c>
      <c r="J174" s="3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row>
    <row r="175" s="1" customFormat="1" ht="75" spans="1:251">
      <c r="A175" s="26">
        <v>168</v>
      </c>
      <c r="B175" s="32" t="s">
        <v>1008</v>
      </c>
      <c r="C175" s="32">
        <v>358.82</v>
      </c>
      <c r="D175" s="32"/>
      <c r="E175" s="44">
        <v>1</v>
      </c>
      <c r="F175" s="32" t="s">
        <v>1009</v>
      </c>
      <c r="G175" s="34" t="s">
        <v>1010</v>
      </c>
      <c r="H175" s="35">
        <v>99</v>
      </c>
      <c r="I175" s="26" t="s">
        <v>113</v>
      </c>
      <c r="J175" s="3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row>
    <row r="176" s="1" customFormat="1" ht="93.75" spans="1:251">
      <c r="A176" s="26">
        <v>169</v>
      </c>
      <c r="B176" s="32" t="s">
        <v>1011</v>
      </c>
      <c r="C176" s="32">
        <v>1200</v>
      </c>
      <c r="D176" s="32"/>
      <c r="E176" s="44">
        <v>0.3559</v>
      </c>
      <c r="F176" s="32" t="s">
        <v>1012</v>
      </c>
      <c r="G176" s="34" t="s">
        <v>1013</v>
      </c>
      <c r="H176" s="35">
        <v>87</v>
      </c>
      <c r="I176" s="26" t="s">
        <v>113</v>
      </c>
      <c r="J176" s="3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row>
    <row r="177" s="1" customFormat="1" ht="75" spans="1:251">
      <c r="A177" s="26">
        <v>170</v>
      </c>
      <c r="B177" s="32" t="s">
        <v>1014</v>
      </c>
      <c r="C177" s="32">
        <v>172</v>
      </c>
      <c r="D177" s="32"/>
      <c r="E177" s="44">
        <v>0.71</v>
      </c>
      <c r="F177" s="32" t="s">
        <v>1015</v>
      </c>
      <c r="G177" s="34" t="s">
        <v>1016</v>
      </c>
      <c r="H177" s="35">
        <v>94.2</v>
      </c>
      <c r="I177" s="26" t="s">
        <v>113</v>
      </c>
      <c r="J177" s="3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row>
    <row r="178" s="1" customFormat="1" ht="75" spans="1:251">
      <c r="A178" s="26">
        <v>171</v>
      </c>
      <c r="B178" s="32" t="s">
        <v>1017</v>
      </c>
      <c r="C178" s="32">
        <v>580</v>
      </c>
      <c r="D178" s="32"/>
      <c r="E178" s="44">
        <v>0.67</v>
      </c>
      <c r="F178" s="32" t="s">
        <v>1018</v>
      </c>
      <c r="G178" s="34" t="s">
        <v>1019</v>
      </c>
      <c r="H178" s="35">
        <v>90.4</v>
      </c>
      <c r="I178" s="26" t="s">
        <v>113</v>
      </c>
      <c r="J178" s="3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row>
    <row r="179" s="1" customFormat="1" ht="75" spans="1:251">
      <c r="A179" s="26">
        <v>172</v>
      </c>
      <c r="B179" s="32" t="s">
        <v>1020</v>
      </c>
      <c r="C179" s="32">
        <v>530</v>
      </c>
      <c r="D179" s="26"/>
      <c r="E179" s="47">
        <v>0.94</v>
      </c>
      <c r="F179" s="26" t="s">
        <v>775</v>
      </c>
      <c r="G179" s="34" t="s">
        <v>1021</v>
      </c>
      <c r="H179" s="35">
        <v>97.5</v>
      </c>
      <c r="I179" s="26" t="s">
        <v>113</v>
      </c>
      <c r="J179" s="3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row>
    <row r="180" s="1" customFormat="1" ht="93.75" spans="1:251">
      <c r="A180" s="26">
        <v>173</v>
      </c>
      <c r="B180" s="32" t="s">
        <v>1022</v>
      </c>
      <c r="C180" s="32">
        <v>5688</v>
      </c>
      <c r="D180" s="26"/>
      <c r="E180" s="47">
        <v>0.9248</v>
      </c>
      <c r="F180" s="26" t="s">
        <v>1023</v>
      </c>
      <c r="G180" s="34" t="s">
        <v>1024</v>
      </c>
      <c r="H180" s="35">
        <v>98.5</v>
      </c>
      <c r="I180" s="26" t="s">
        <v>113</v>
      </c>
      <c r="J180" s="3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row>
    <row r="181" s="1" customFormat="1" ht="112.5" spans="1:251">
      <c r="A181" s="26">
        <v>174</v>
      </c>
      <c r="B181" s="32" t="s">
        <v>1025</v>
      </c>
      <c r="C181" s="32">
        <v>5400</v>
      </c>
      <c r="D181" s="26"/>
      <c r="E181" s="47">
        <v>0.947</v>
      </c>
      <c r="F181" s="26" t="s">
        <v>1023</v>
      </c>
      <c r="G181" s="34" t="s">
        <v>1026</v>
      </c>
      <c r="H181" s="35">
        <v>94.7</v>
      </c>
      <c r="I181" s="26" t="s">
        <v>113</v>
      </c>
      <c r="J181" s="3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row>
    <row r="182" s="1" customFormat="1" ht="112.5" spans="1:251">
      <c r="A182" s="26">
        <v>175</v>
      </c>
      <c r="B182" s="32" t="s">
        <v>1027</v>
      </c>
      <c r="C182" s="32">
        <v>3145</v>
      </c>
      <c r="D182" s="26"/>
      <c r="E182" s="47">
        <v>0.953</v>
      </c>
      <c r="F182" s="26" t="s">
        <v>1023</v>
      </c>
      <c r="G182" s="34" t="s">
        <v>1028</v>
      </c>
      <c r="H182" s="35">
        <v>99.5</v>
      </c>
      <c r="I182" s="26" t="s">
        <v>113</v>
      </c>
      <c r="J182" s="3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row>
    <row r="183" s="1" customFormat="1" ht="131.25" spans="1:251">
      <c r="A183" s="26">
        <v>176</v>
      </c>
      <c r="B183" s="32" t="s">
        <v>1029</v>
      </c>
      <c r="C183" s="32">
        <v>1455</v>
      </c>
      <c r="D183" s="26"/>
      <c r="E183" s="47">
        <v>0.9215</v>
      </c>
      <c r="F183" s="26" t="s">
        <v>775</v>
      </c>
      <c r="G183" s="34" t="s">
        <v>1030</v>
      </c>
      <c r="H183" s="35">
        <v>96.8</v>
      </c>
      <c r="I183" s="26" t="s">
        <v>113</v>
      </c>
      <c r="J183" s="3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row>
    <row r="184" s="1" customFormat="1" ht="93.75" spans="1:251">
      <c r="A184" s="26">
        <v>177</v>
      </c>
      <c r="B184" s="32" t="s">
        <v>1031</v>
      </c>
      <c r="C184" s="32">
        <v>918.1</v>
      </c>
      <c r="D184" s="26"/>
      <c r="E184" s="47">
        <v>0.842</v>
      </c>
      <c r="F184" s="26" t="s">
        <v>1023</v>
      </c>
      <c r="G184" s="34" t="s">
        <v>1032</v>
      </c>
      <c r="H184" s="35">
        <v>98</v>
      </c>
      <c r="I184" s="26" t="s">
        <v>113</v>
      </c>
      <c r="J184" s="3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row>
    <row r="185" s="1" customFormat="1" ht="93.75" spans="1:251">
      <c r="A185" s="26">
        <v>178</v>
      </c>
      <c r="B185" s="32" t="s">
        <v>1033</v>
      </c>
      <c r="C185" s="32">
        <v>368</v>
      </c>
      <c r="D185" s="26"/>
      <c r="E185" s="47">
        <v>0.995</v>
      </c>
      <c r="F185" s="26" t="s">
        <v>1034</v>
      </c>
      <c r="G185" s="34" t="s">
        <v>1035</v>
      </c>
      <c r="H185" s="35">
        <v>99</v>
      </c>
      <c r="I185" s="26" t="s">
        <v>113</v>
      </c>
      <c r="J185" s="3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row>
    <row r="186" s="1" customFormat="1" ht="93.75" spans="1:251">
      <c r="A186" s="26">
        <v>179</v>
      </c>
      <c r="B186" s="32" t="s">
        <v>1036</v>
      </c>
      <c r="C186" s="32">
        <v>480</v>
      </c>
      <c r="D186" s="26"/>
      <c r="E186" s="47">
        <v>1</v>
      </c>
      <c r="F186" s="26" t="s">
        <v>1037</v>
      </c>
      <c r="G186" s="34" t="s">
        <v>1038</v>
      </c>
      <c r="H186" s="35">
        <v>98</v>
      </c>
      <c r="I186" s="26" t="s">
        <v>113</v>
      </c>
      <c r="J186" s="3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row>
    <row r="187" s="1" customFormat="1" ht="75" spans="1:251">
      <c r="A187" s="26">
        <v>180</v>
      </c>
      <c r="B187" s="32" t="s">
        <v>1039</v>
      </c>
      <c r="C187" s="32">
        <v>2700</v>
      </c>
      <c r="D187" s="26"/>
      <c r="E187" s="47">
        <v>0.8384</v>
      </c>
      <c r="F187" s="26" t="s">
        <v>1023</v>
      </c>
      <c r="G187" s="34" t="s">
        <v>1040</v>
      </c>
      <c r="H187" s="35">
        <v>98</v>
      </c>
      <c r="I187" s="26" t="s">
        <v>113</v>
      </c>
      <c r="J187" s="3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row>
    <row r="188" s="1" customFormat="1" ht="187.5" spans="1:251">
      <c r="A188" s="26">
        <v>181</v>
      </c>
      <c r="B188" s="26" t="s">
        <v>1041</v>
      </c>
      <c r="C188" s="26">
        <v>3955.13</v>
      </c>
      <c r="D188" s="26"/>
      <c r="E188" s="47">
        <v>0.986</v>
      </c>
      <c r="F188" s="26" t="s">
        <v>1042</v>
      </c>
      <c r="G188" s="29" t="s">
        <v>1043</v>
      </c>
      <c r="H188" s="26">
        <v>99.52</v>
      </c>
      <c r="I188" s="26" t="s">
        <v>126</v>
      </c>
      <c r="J188" s="3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row>
    <row r="189" s="1" customFormat="1" ht="112.5" spans="1:251">
      <c r="A189" s="26">
        <v>182</v>
      </c>
      <c r="B189" s="26" t="s">
        <v>1044</v>
      </c>
      <c r="C189" s="26">
        <v>400</v>
      </c>
      <c r="D189" s="26"/>
      <c r="E189" s="42">
        <v>0.99</v>
      </c>
      <c r="F189" s="26" t="s">
        <v>1045</v>
      </c>
      <c r="G189" s="34" t="s">
        <v>1046</v>
      </c>
      <c r="H189" s="26">
        <v>99.91</v>
      </c>
      <c r="I189" s="26" t="s">
        <v>88</v>
      </c>
      <c r="J189" s="3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row>
    <row r="190" s="1" customFormat="1" ht="131.25" spans="1:251">
      <c r="A190" s="26">
        <v>183</v>
      </c>
      <c r="B190" s="32" t="s">
        <v>1047</v>
      </c>
      <c r="C190" s="43">
        <v>2000</v>
      </c>
      <c r="D190" s="26"/>
      <c r="E190" s="42">
        <v>0.68</v>
      </c>
      <c r="F190" s="26" t="s">
        <v>1048</v>
      </c>
      <c r="G190" s="34" t="s">
        <v>1049</v>
      </c>
      <c r="H190" s="35">
        <v>94.19</v>
      </c>
      <c r="I190" s="26" t="s">
        <v>88</v>
      </c>
      <c r="J190" s="3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row>
    <row r="191" s="1" customFormat="1" ht="75" spans="1:251">
      <c r="A191" s="26">
        <v>184</v>
      </c>
      <c r="B191" s="32" t="s">
        <v>1050</v>
      </c>
      <c r="C191" s="36">
        <v>800</v>
      </c>
      <c r="D191" s="26"/>
      <c r="E191" s="42">
        <v>0.85</v>
      </c>
      <c r="F191" s="26" t="s">
        <v>1051</v>
      </c>
      <c r="G191" s="34" t="s">
        <v>1052</v>
      </c>
      <c r="H191" s="35">
        <v>96</v>
      </c>
      <c r="I191" s="26" t="s">
        <v>88</v>
      </c>
      <c r="J191" s="3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row>
    <row r="192" s="1" customFormat="1" ht="75" spans="1:251">
      <c r="A192" s="26">
        <v>185</v>
      </c>
      <c r="B192" s="37" t="s">
        <v>1053</v>
      </c>
      <c r="C192" s="38">
        <v>1000</v>
      </c>
      <c r="D192" s="26"/>
      <c r="E192" s="42">
        <v>0.84</v>
      </c>
      <c r="F192" s="26" t="s">
        <v>1054</v>
      </c>
      <c r="G192" s="34" t="s">
        <v>1055</v>
      </c>
      <c r="H192" s="32">
        <v>98</v>
      </c>
      <c r="I192" s="26" t="s">
        <v>88</v>
      </c>
      <c r="J192" s="3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row>
    <row r="193" s="1" customFormat="1" ht="75" spans="1:251">
      <c r="A193" s="26">
        <v>186</v>
      </c>
      <c r="B193" s="37" t="s">
        <v>1056</v>
      </c>
      <c r="C193" s="38">
        <v>5</v>
      </c>
      <c r="D193" s="26"/>
      <c r="E193" s="42">
        <v>1</v>
      </c>
      <c r="F193" s="26" t="s">
        <v>954</v>
      </c>
      <c r="G193" s="34" t="s">
        <v>1057</v>
      </c>
      <c r="H193" s="32">
        <v>99.5</v>
      </c>
      <c r="I193" s="26" t="s">
        <v>88</v>
      </c>
      <c r="J193" s="3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row>
    <row r="194" s="1" customFormat="1" ht="93.75" spans="1:251">
      <c r="A194" s="26">
        <v>187</v>
      </c>
      <c r="B194" s="37" t="s">
        <v>1058</v>
      </c>
      <c r="C194" s="37">
        <v>3000</v>
      </c>
      <c r="D194" s="26"/>
      <c r="E194" s="42">
        <v>0.71</v>
      </c>
      <c r="F194" s="26" t="s">
        <v>1059</v>
      </c>
      <c r="G194" s="34" t="s">
        <v>1060</v>
      </c>
      <c r="H194" s="32">
        <v>95.08</v>
      </c>
      <c r="I194" s="26" t="s">
        <v>88</v>
      </c>
      <c r="J194" s="3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row>
    <row r="195" s="1" customFormat="1" ht="93.75" spans="1:251">
      <c r="A195" s="26">
        <v>188</v>
      </c>
      <c r="B195" s="58" t="s">
        <v>1061</v>
      </c>
      <c r="C195" s="32">
        <v>792</v>
      </c>
      <c r="D195" s="59"/>
      <c r="E195" s="60">
        <v>0.99</v>
      </c>
      <c r="F195" s="61" t="s">
        <v>1062</v>
      </c>
      <c r="G195" s="62" t="s">
        <v>1063</v>
      </c>
      <c r="H195" s="26">
        <v>97.9</v>
      </c>
      <c r="I195" s="32" t="s">
        <v>16</v>
      </c>
      <c r="J195" s="3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row>
    <row r="196" s="1" customFormat="1" ht="112.5" spans="1:251">
      <c r="A196" s="26">
        <v>189</v>
      </c>
      <c r="B196" s="58" t="s">
        <v>1064</v>
      </c>
      <c r="C196" s="32">
        <v>19781</v>
      </c>
      <c r="D196" s="59">
        <v>12500.9602</v>
      </c>
      <c r="E196" s="60">
        <v>0.9536</v>
      </c>
      <c r="F196" s="61" t="s">
        <v>1062</v>
      </c>
      <c r="G196" s="62" t="s">
        <v>1065</v>
      </c>
      <c r="H196" s="26">
        <v>82</v>
      </c>
      <c r="I196" s="32" t="s">
        <v>16</v>
      </c>
      <c r="J196" s="3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row>
    <row r="197" s="1" customFormat="1" ht="56.25" spans="1:251">
      <c r="A197" s="26">
        <v>190</v>
      </c>
      <c r="B197" s="58" t="s">
        <v>1066</v>
      </c>
      <c r="C197" s="32">
        <v>270</v>
      </c>
      <c r="D197" s="59"/>
      <c r="E197" s="60">
        <v>0.85</v>
      </c>
      <c r="F197" s="61" t="s">
        <v>1062</v>
      </c>
      <c r="G197" s="62" t="s">
        <v>1067</v>
      </c>
      <c r="H197" s="26">
        <v>89</v>
      </c>
      <c r="I197" s="32" t="s">
        <v>16</v>
      </c>
      <c r="J197" s="3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row>
    <row r="198" s="1" customFormat="1" ht="75" spans="1:251">
      <c r="A198" s="26">
        <v>191</v>
      </c>
      <c r="B198" s="58" t="s">
        <v>1068</v>
      </c>
      <c r="C198" s="32">
        <v>36.2</v>
      </c>
      <c r="D198" s="50"/>
      <c r="E198" s="63">
        <v>1</v>
      </c>
      <c r="F198" s="64" t="s">
        <v>608</v>
      </c>
      <c r="G198" s="62" t="s">
        <v>1069</v>
      </c>
      <c r="H198" s="26">
        <v>90</v>
      </c>
      <c r="I198" s="32" t="s">
        <v>16</v>
      </c>
      <c r="J198" s="3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row>
    <row r="199" s="1" customFormat="1" ht="75" spans="1:251">
      <c r="A199" s="26">
        <v>192</v>
      </c>
      <c r="B199" s="58" t="s">
        <v>1070</v>
      </c>
      <c r="C199" s="32">
        <v>12452</v>
      </c>
      <c r="D199" s="59">
        <v>1223</v>
      </c>
      <c r="E199" s="60">
        <v>0.956</v>
      </c>
      <c r="F199" s="61" t="s">
        <v>1062</v>
      </c>
      <c r="G199" s="62" t="s">
        <v>1071</v>
      </c>
      <c r="H199" s="26">
        <v>91.56</v>
      </c>
      <c r="I199" s="32" t="s">
        <v>16</v>
      </c>
      <c r="J199" s="3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row>
    <row r="200" s="1" customFormat="1" ht="131.25" spans="1:251">
      <c r="A200" s="26">
        <v>193</v>
      </c>
      <c r="B200" s="58" t="s">
        <v>1072</v>
      </c>
      <c r="C200" s="32">
        <v>1000</v>
      </c>
      <c r="D200" s="59"/>
      <c r="E200" s="60">
        <v>0.7607</v>
      </c>
      <c r="F200" s="64" t="s">
        <v>1073</v>
      </c>
      <c r="G200" s="62" t="s">
        <v>1074</v>
      </c>
      <c r="H200" s="26">
        <v>94.56</v>
      </c>
      <c r="I200" s="32" t="s">
        <v>16</v>
      </c>
      <c r="J200" s="3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row>
    <row r="201" s="1" customFormat="1" ht="75" spans="1:251">
      <c r="A201" s="26">
        <v>194</v>
      </c>
      <c r="B201" s="58" t="s">
        <v>1075</v>
      </c>
      <c r="C201" s="32">
        <v>350</v>
      </c>
      <c r="D201" s="59"/>
      <c r="E201" s="60">
        <v>0.2828</v>
      </c>
      <c r="F201" s="64" t="s">
        <v>1076</v>
      </c>
      <c r="G201" s="62" t="s">
        <v>1077</v>
      </c>
      <c r="H201" s="26">
        <v>77.3</v>
      </c>
      <c r="I201" s="32" t="s">
        <v>16</v>
      </c>
      <c r="J201" s="3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row>
    <row r="202" s="1" customFormat="1" ht="131.25" spans="1:251">
      <c r="A202" s="26">
        <v>195</v>
      </c>
      <c r="B202" s="32" t="s">
        <v>1078</v>
      </c>
      <c r="C202" s="35">
        <v>2379</v>
      </c>
      <c r="D202" s="26"/>
      <c r="E202" s="47">
        <v>0.853720050441362</v>
      </c>
      <c r="F202" s="26" t="s">
        <v>728</v>
      </c>
      <c r="G202" s="34" t="s">
        <v>1079</v>
      </c>
      <c r="H202" s="35">
        <v>97.4</v>
      </c>
      <c r="I202" s="32" t="s">
        <v>143</v>
      </c>
      <c r="J202" s="3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row>
    <row r="203" s="1" customFormat="1" ht="56.25" spans="1:251">
      <c r="A203" s="26">
        <v>196</v>
      </c>
      <c r="B203" s="32" t="s">
        <v>1078</v>
      </c>
      <c r="C203" s="35">
        <v>200</v>
      </c>
      <c r="D203" s="26"/>
      <c r="E203" s="47">
        <v>0.785</v>
      </c>
      <c r="F203" s="26" t="s">
        <v>728</v>
      </c>
      <c r="G203" s="34" t="s">
        <v>1080</v>
      </c>
      <c r="H203" s="35">
        <v>92.4</v>
      </c>
      <c r="I203" s="32" t="s">
        <v>143</v>
      </c>
      <c r="J203" s="3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row>
    <row r="204" s="1" customFormat="1" ht="171" spans="1:251">
      <c r="A204" s="26">
        <v>197</v>
      </c>
      <c r="B204" s="32" t="s">
        <v>141</v>
      </c>
      <c r="C204" s="35">
        <v>267.4</v>
      </c>
      <c r="D204" s="26"/>
      <c r="E204" s="47">
        <v>0.1287</v>
      </c>
      <c r="F204" s="26" t="s">
        <v>728</v>
      </c>
      <c r="G204" s="34" t="s">
        <v>1081</v>
      </c>
      <c r="H204" s="35" t="s">
        <v>1082</v>
      </c>
      <c r="I204" s="32" t="s">
        <v>143</v>
      </c>
      <c r="J204" s="65" t="s">
        <v>1083</v>
      </c>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row>
    <row r="205" s="1" customFormat="1" ht="131.25" spans="1:251">
      <c r="A205" s="26">
        <v>198</v>
      </c>
      <c r="B205" s="32" t="s">
        <v>141</v>
      </c>
      <c r="C205" s="35">
        <v>300</v>
      </c>
      <c r="D205" s="26"/>
      <c r="E205" s="47">
        <v>1</v>
      </c>
      <c r="F205" s="26" t="s">
        <v>728</v>
      </c>
      <c r="G205" s="34" t="s">
        <v>1084</v>
      </c>
      <c r="H205" s="32">
        <v>100</v>
      </c>
      <c r="I205" s="32" t="s">
        <v>143</v>
      </c>
      <c r="J205" s="3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row>
    <row r="206" s="1" customFormat="1" ht="37.5" spans="1:251">
      <c r="A206" s="26">
        <v>199</v>
      </c>
      <c r="B206" s="32" t="s">
        <v>141</v>
      </c>
      <c r="C206" s="35">
        <v>168</v>
      </c>
      <c r="D206" s="26"/>
      <c r="E206" s="47">
        <v>0.55952380952381</v>
      </c>
      <c r="F206" s="26" t="s">
        <v>728</v>
      </c>
      <c r="G206" s="34" t="s">
        <v>1085</v>
      </c>
      <c r="H206" s="32">
        <v>95.6</v>
      </c>
      <c r="I206" s="32" t="s">
        <v>143</v>
      </c>
      <c r="J206" s="3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row>
    <row r="207" s="1" customFormat="1" ht="150" spans="1:251">
      <c r="A207" s="26">
        <v>200</v>
      </c>
      <c r="B207" s="32" t="s">
        <v>141</v>
      </c>
      <c r="C207" s="35">
        <v>721.3</v>
      </c>
      <c r="D207" s="26"/>
      <c r="E207" s="47">
        <v>1</v>
      </c>
      <c r="F207" s="26" t="s">
        <v>728</v>
      </c>
      <c r="G207" s="34" t="s">
        <v>1086</v>
      </c>
      <c r="H207" s="32">
        <v>95.29</v>
      </c>
      <c r="I207" s="32" t="s">
        <v>143</v>
      </c>
      <c r="J207" s="3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row>
    <row r="208" s="1" customFormat="1" ht="75" spans="1:251">
      <c r="A208" s="26">
        <v>201</v>
      </c>
      <c r="B208" s="39" t="s">
        <v>1087</v>
      </c>
      <c r="C208" s="35">
        <v>313.8</v>
      </c>
      <c r="D208" s="26"/>
      <c r="E208" s="47">
        <v>0.551306564690886</v>
      </c>
      <c r="F208" s="26" t="s">
        <v>728</v>
      </c>
      <c r="G208" s="34" t="s">
        <v>1088</v>
      </c>
      <c r="H208" s="32">
        <v>95.24</v>
      </c>
      <c r="I208" s="32" t="s">
        <v>143</v>
      </c>
      <c r="J208" s="3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row>
    <row r="209" s="1" customFormat="1" ht="56.25" spans="1:251">
      <c r="A209" s="26">
        <v>202</v>
      </c>
      <c r="B209" s="39" t="s">
        <v>1089</v>
      </c>
      <c r="C209" s="35">
        <v>1000</v>
      </c>
      <c r="D209" s="26"/>
      <c r="E209" s="47">
        <v>1</v>
      </c>
      <c r="F209" s="26" t="s">
        <v>728</v>
      </c>
      <c r="G209" s="34" t="s">
        <v>1090</v>
      </c>
      <c r="H209" s="32">
        <v>96.7</v>
      </c>
      <c r="I209" s="32" t="s">
        <v>143</v>
      </c>
      <c r="J209" s="3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row>
    <row r="210" s="1" customFormat="1" ht="56.25" spans="1:251">
      <c r="A210" s="26">
        <v>203</v>
      </c>
      <c r="B210" s="39" t="s">
        <v>1089</v>
      </c>
      <c r="C210" s="35">
        <v>179.8</v>
      </c>
      <c r="D210" s="26"/>
      <c r="E210" s="47">
        <v>1</v>
      </c>
      <c r="F210" s="26" t="s">
        <v>728</v>
      </c>
      <c r="G210" s="34" t="s">
        <v>1091</v>
      </c>
      <c r="H210" s="32">
        <v>98.98</v>
      </c>
      <c r="I210" s="32" t="s">
        <v>143</v>
      </c>
      <c r="J210" s="3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row>
    <row r="211" s="1" customFormat="1" ht="112.5" spans="1:251">
      <c r="A211" s="26">
        <v>204</v>
      </c>
      <c r="B211" s="32" t="s">
        <v>1092</v>
      </c>
      <c r="C211" s="35">
        <v>1197.43</v>
      </c>
      <c r="D211" s="26"/>
      <c r="E211" s="47">
        <v>0.747434088005144</v>
      </c>
      <c r="F211" s="26" t="s">
        <v>728</v>
      </c>
      <c r="G211" s="34" t="s">
        <v>1093</v>
      </c>
      <c r="H211" s="32">
        <v>89.24</v>
      </c>
      <c r="I211" s="32" t="s">
        <v>143</v>
      </c>
      <c r="J211" s="3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row>
    <row r="212" s="1" customFormat="1" ht="93.75" spans="1:251">
      <c r="A212" s="26">
        <v>205</v>
      </c>
      <c r="B212" s="39" t="s">
        <v>1094</v>
      </c>
      <c r="C212" s="35">
        <v>130</v>
      </c>
      <c r="D212" s="26"/>
      <c r="E212" s="47">
        <v>1</v>
      </c>
      <c r="F212" s="26" t="s">
        <v>728</v>
      </c>
      <c r="G212" s="34" t="s">
        <v>1095</v>
      </c>
      <c r="H212" s="32">
        <v>100</v>
      </c>
      <c r="I212" s="32" t="s">
        <v>143</v>
      </c>
      <c r="J212" s="3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row>
    <row r="213" s="1" customFormat="1" ht="243.75" spans="1:251">
      <c r="A213" s="26">
        <v>206</v>
      </c>
      <c r="B213" s="32" t="s">
        <v>1096</v>
      </c>
      <c r="C213" s="35">
        <v>660</v>
      </c>
      <c r="D213" s="26"/>
      <c r="E213" s="47">
        <v>0.977272727272727</v>
      </c>
      <c r="F213" s="26" t="s">
        <v>728</v>
      </c>
      <c r="G213" s="34" t="s">
        <v>1097</v>
      </c>
      <c r="H213" s="32">
        <v>95.44</v>
      </c>
      <c r="I213" s="32" t="s">
        <v>143</v>
      </c>
      <c r="J213" s="3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row>
    <row r="214" s="1" customFormat="1" ht="93.75" spans="1:251">
      <c r="A214" s="26">
        <v>207</v>
      </c>
      <c r="B214" s="32" t="s">
        <v>1096</v>
      </c>
      <c r="C214" s="35">
        <v>600</v>
      </c>
      <c r="D214" s="26"/>
      <c r="E214" s="47">
        <v>0.663333333333333</v>
      </c>
      <c r="F214" s="26" t="s">
        <v>728</v>
      </c>
      <c r="G214" s="34" t="s">
        <v>1098</v>
      </c>
      <c r="H214" s="32">
        <v>97.3</v>
      </c>
      <c r="I214" s="32" t="s">
        <v>143</v>
      </c>
      <c r="J214" s="3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row>
    <row r="215" s="1" customFormat="1" ht="93.75" spans="1:251">
      <c r="A215" s="26">
        <v>208</v>
      </c>
      <c r="B215" s="32" t="s">
        <v>1096</v>
      </c>
      <c r="C215" s="35">
        <v>100</v>
      </c>
      <c r="D215" s="26"/>
      <c r="E215" s="47">
        <v>0.89</v>
      </c>
      <c r="F215" s="26" t="s">
        <v>728</v>
      </c>
      <c r="G215" s="34" t="s">
        <v>1099</v>
      </c>
      <c r="H215" s="32">
        <v>95.93</v>
      </c>
      <c r="I215" s="32" t="s">
        <v>143</v>
      </c>
      <c r="J215" s="3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row>
    <row r="216" s="1" customFormat="1" ht="112.5" spans="1:251">
      <c r="A216" s="26">
        <v>209</v>
      </c>
      <c r="B216" s="32" t="s">
        <v>1096</v>
      </c>
      <c r="C216" s="35">
        <v>120</v>
      </c>
      <c r="D216" s="26"/>
      <c r="E216" s="47">
        <v>0.916666666666667</v>
      </c>
      <c r="F216" s="26" t="s">
        <v>728</v>
      </c>
      <c r="G216" s="34" t="s">
        <v>1100</v>
      </c>
      <c r="H216" s="32">
        <v>98.15</v>
      </c>
      <c r="I216" s="32" t="s">
        <v>143</v>
      </c>
      <c r="J216" s="3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row>
    <row r="217" s="1" customFormat="1" ht="112.5" spans="1:251">
      <c r="A217" s="26">
        <v>210</v>
      </c>
      <c r="B217" s="32" t="s">
        <v>1101</v>
      </c>
      <c r="C217" s="35">
        <v>142</v>
      </c>
      <c r="D217" s="26"/>
      <c r="E217" s="47">
        <v>0.950704225352113</v>
      </c>
      <c r="F217" s="26" t="s">
        <v>728</v>
      </c>
      <c r="G217" s="34" t="s">
        <v>1102</v>
      </c>
      <c r="H217" s="32">
        <v>98.25</v>
      </c>
      <c r="I217" s="32" t="s">
        <v>143</v>
      </c>
      <c r="J217" s="3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row>
    <row r="218" s="1" customFormat="1" ht="75" spans="1:251">
      <c r="A218" s="26">
        <v>211</v>
      </c>
      <c r="B218" s="32" t="s">
        <v>1101</v>
      </c>
      <c r="C218" s="35">
        <v>410</v>
      </c>
      <c r="D218" s="26"/>
      <c r="E218" s="47">
        <v>0.648780487804878</v>
      </c>
      <c r="F218" s="26" t="s">
        <v>728</v>
      </c>
      <c r="G218" s="34" t="s">
        <v>1103</v>
      </c>
      <c r="H218" s="32">
        <v>93.64</v>
      </c>
      <c r="I218" s="32" t="s">
        <v>143</v>
      </c>
      <c r="J218" s="3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row>
    <row r="219" s="1" customFormat="1" ht="112.5" spans="1:251">
      <c r="A219" s="26">
        <v>212</v>
      </c>
      <c r="B219" s="39" t="s">
        <v>1104</v>
      </c>
      <c r="C219" s="35">
        <v>600</v>
      </c>
      <c r="D219" s="26"/>
      <c r="E219" s="47">
        <v>0.783333333333333</v>
      </c>
      <c r="F219" s="26" t="s">
        <v>728</v>
      </c>
      <c r="G219" s="34" t="s">
        <v>1105</v>
      </c>
      <c r="H219" s="32">
        <v>97.84</v>
      </c>
      <c r="I219" s="32" t="s">
        <v>143</v>
      </c>
      <c r="J219" s="3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row>
    <row r="220" s="1" customFormat="1" ht="206.25" spans="1:251">
      <c r="A220" s="26">
        <v>213</v>
      </c>
      <c r="B220" s="39" t="s">
        <v>1104</v>
      </c>
      <c r="C220" s="35">
        <v>160</v>
      </c>
      <c r="D220" s="26"/>
      <c r="E220" s="47">
        <v>0.875</v>
      </c>
      <c r="F220" s="26" t="s">
        <v>728</v>
      </c>
      <c r="G220" s="34" t="s">
        <v>1106</v>
      </c>
      <c r="H220" s="32">
        <v>98.77</v>
      </c>
      <c r="I220" s="32" t="s">
        <v>143</v>
      </c>
      <c r="J220" s="3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row>
    <row r="221" s="1" customFormat="1" ht="93.75" spans="1:251">
      <c r="A221" s="26">
        <v>214</v>
      </c>
      <c r="B221" s="39" t="s">
        <v>1107</v>
      </c>
      <c r="C221" s="35">
        <v>371.65</v>
      </c>
      <c r="D221" s="26"/>
      <c r="E221" s="42">
        <v>0.92</v>
      </c>
      <c r="F221" s="26" t="s">
        <v>728</v>
      </c>
      <c r="G221" s="34" t="s">
        <v>1108</v>
      </c>
      <c r="H221" s="32">
        <v>97.37</v>
      </c>
      <c r="I221" s="32" t="s">
        <v>143</v>
      </c>
      <c r="J221" s="3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row>
    <row r="222" s="1" customFormat="1" ht="168.75" spans="1:251">
      <c r="A222" s="26">
        <v>215</v>
      </c>
      <c r="B222" s="39" t="s">
        <v>1109</v>
      </c>
      <c r="C222" s="35">
        <v>2616</v>
      </c>
      <c r="D222" s="26">
        <v>1457.06</v>
      </c>
      <c r="E222" s="47">
        <v>0.9617</v>
      </c>
      <c r="F222" s="26" t="s">
        <v>247</v>
      </c>
      <c r="G222" s="34" t="s">
        <v>1110</v>
      </c>
      <c r="H222" s="32">
        <v>99.61</v>
      </c>
      <c r="I222" s="32" t="s">
        <v>22</v>
      </c>
      <c r="J222" s="3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row>
    <row r="223" s="1" customFormat="1" ht="187.5" spans="1:251">
      <c r="A223" s="26">
        <v>216</v>
      </c>
      <c r="B223" s="39" t="s">
        <v>149</v>
      </c>
      <c r="C223" s="35">
        <v>2799</v>
      </c>
      <c r="D223" s="26">
        <v>1500.97</v>
      </c>
      <c r="E223" s="47">
        <v>0.8878</v>
      </c>
      <c r="F223" s="26" t="s">
        <v>247</v>
      </c>
      <c r="G223" s="34" t="s">
        <v>150</v>
      </c>
      <c r="H223" s="32">
        <v>98.94</v>
      </c>
      <c r="I223" s="32" t="s">
        <v>22</v>
      </c>
      <c r="J223" s="3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row>
    <row r="224" s="1" customFormat="1" ht="131.25" spans="1:251">
      <c r="A224" s="26">
        <v>217</v>
      </c>
      <c r="B224" s="39" t="s">
        <v>1111</v>
      </c>
      <c r="C224" s="35">
        <v>1604.1</v>
      </c>
      <c r="D224" s="26">
        <v>632.77</v>
      </c>
      <c r="E224" s="47">
        <v>0.9482</v>
      </c>
      <c r="F224" s="26" t="s">
        <v>247</v>
      </c>
      <c r="G224" s="34" t="s">
        <v>1112</v>
      </c>
      <c r="H224" s="32">
        <v>99.44</v>
      </c>
      <c r="I224" s="32" t="s">
        <v>22</v>
      </c>
      <c r="J224" s="3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row>
    <row r="225" s="1" customFormat="1" ht="112.5" spans="1:251">
      <c r="A225" s="26">
        <v>218</v>
      </c>
      <c r="B225" s="39" t="s">
        <v>1113</v>
      </c>
      <c r="C225" s="35">
        <v>174.6</v>
      </c>
      <c r="D225" s="26">
        <v>0</v>
      </c>
      <c r="E225" s="47">
        <v>1</v>
      </c>
      <c r="F225" s="26" t="s">
        <v>247</v>
      </c>
      <c r="G225" s="34" t="s">
        <v>1114</v>
      </c>
      <c r="H225" s="32">
        <v>100</v>
      </c>
      <c r="I225" s="32" t="s">
        <v>22</v>
      </c>
      <c r="J225" s="3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row>
    <row r="226" s="1" customFormat="1" ht="131.25" spans="1:251">
      <c r="A226" s="26">
        <v>219</v>
      </c>
      <c r="B226" s="39" t="s">
        <v>252</v>
      </c>
      <c r="C226" s="35">
        <v>454.35</v>
      </c>
      <c r="D226" s="26">
        <v>996.38</v>
      </c>
      <c r="E226" s="47">
        <v>0.9641</v>
      </c>
      <c r="F226" s="26" t="s">
        <v>1115</v>
      </c>
      <c r="G226" s="34" t="s">
        <v>1116</v>
      </c>
      <c r="H226" s="32">
        <v>97.64</v>
      </c>
      <c r="I226" s="32" t="s">
        <v>22</v>
      </c>
      <c r="J226" s="3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row>
    <row r="227" s="1" customFormat="1" ht="75" spans="1:251">
      <c r="A227" s="26">
        <v>220</v>
      </c>
      <c r="B227" s="39" t="s">
        <v>20</v>
      </c>
      <c r="C227" s="35">
        <v>1000</v>
      </c>
      <c r="D227" s="26"/>
      <c r="E227" s="47">
        <v>1</v>
      </c>
      <c r="F227" s="26" t="s">
        <v>658</v>
      </c>
      <c r="G227" s="34" t="s">
        <v>21</v>
      </c>
      <c r="H227" s="32">
        <v>100</v>
      </c>
      <c r="I227" s="32" t="s">
        <v>22</v>
      </c>
      <c r="J227" s="3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row>
    <row r="228" s="1" customFormat="1" ht="93.75" spans="1:251">
      <c r="A228" s="26">
        <v>221</v>
      </c>
      <c r="B228" s="39" t="s">
        <v>1117</v>
      </c>
      <c r="C228" s="35">
        <v>5285.5</v>
      </c>
      <c r="D228" s="26"/>
      <c r="E228" s="47">
        <v>1</v>
      </c>
      <c r="F228" s="26" t="s">
        <v>647</v>
      </c>
      <c r="G228" s="34" t="s">
        <v>1118</v>
      </c>
      <c r="H228" s="32">
        <v>94</v>
      </c>
      <c r="I228" s="32" t="s">
        <v>168</v>
      </c>
      <c r="J228" s="3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row>
    <row r="229" s="1" customFormat="1" ht="187.5" spans="1:251">
      <c r="A229" s="26">
        <v>222</v>
      </c>
      <c r="B229" s="39" t="s">
        <v>1119</v>
      </c>
      <c r="C229" s="35">
        <v>172.5</v>
      </c>
      <c r="D229" s="26"/>
      <c r="E229" s="44">
        <v>1</v>
      </c>
      <c r="F229" s="26" t="s">
        <v>1120</v>
      </c>
      <c r="G229" s="34" t="s">
        <v>1121</v>
      </c>
      <c r="H229" s="32">
        <v>100</v>
      </c>
      <c r="I229" s="32" t="s">
        <v>1122</v>
      </c>
      <c r="J229" s="3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row>
    <row r="230" s="1" customFormat="1" ht="56.25" spans="1:251">
      <c r="A230" s="26">
        <v>223</v>
      </c>
      <c r="B230" s="39" t="s">
        <v>1123</v>
      </c>
      <c r="C230" s="35">
        <v>50</v>
      </c>
      <c r="D230" s="26"/>
      <c r="E230" s="44">
        <v>1</v>
      </c>
      <c r="F230" s="26" t="s">
        <v>1124</v>
      </c>
      <c r="G230" s="34" t="s">
        <v>1125</v>
      </c>
      <c r="H230" s="32">
        <v>100</v>
      </c>
      <c r="I230" s="32" t="s">
        <v>1122</v>
      </c>
      <c r="J230" s="3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row>
    <row r="231" s="1" customFormat="1" ht="131.25" spans="1:251">
      <c r="A231" s="26">
        <v>224</v>
      </c>
      <c r="B231" s="32" t="s">
        <v>1126</v>
      </c>
      <c r="C231" s="32">
        <v>500</v>
      </c>
      <c r="D231" s="32"/>
      <c r="E231" s="44">
        <v>0.3758</v>
      </c>
      <c r="F231" s="32" t="s">
        <v>1127</v>
      </c>
      <c r="G231" s="34" t="s">
        <v>1128</v>
      </c>
      <c r="H231" s="32">
        <v>91.77</v>
      </c>
      <c r="I231" s="26" t="s">
        <v>349</v>
      </c>
      <c r="J231" s="3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row>
    <row r="232" s="1" customFormat="1" ht="93.75" spans="1:251">
      <c r="A232" s="26">
        <v>225</v>
      </c>
      <c r="B232" s="32" t="s">
        <v>1129</v>
      </c>
      <c r="C232" s="32">
        <v>50</v>
      </c>
      <c r="D232" s="32"/>
      <c r="E232" s="44">
        <v>1</v>
      </c>
      <c r="F232" s="32" t="s">
        <v>1127</v>
      </c>
      <c r="G232" s="32" t="s">
        <v>1130</v>
      </c>
      <c r="H232" s="32">
        <v>100</v>
      </c>
      <c r="I232" s="26" t="s">
        <v>349</v>
      </c>
      <c r="J232" s="3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row>
    <row r="233" s="1" customFormat="1" ht="75" spans="1:251">
      <c r="A233" s="26">
        <v>226</v>
      </c>
      <c r="B233" s="37" t="s">
        <v>1131</v>
      </c>
      <c r="C233" s="37">
        <v>671.5</v>
      </c>
      <c r="D233" s="32"/>
      <c r="E233" s="44">
        <v>0.171839166046165</v>
      </c>
      <c r="F233" s="32" t="s">
        <v>1132</v>
      </c>
      <c r="G233" s="34" t="s">
        <v>1133</v>
      </c>
      <c r="H233" s="32">
        <v>93.17</v>
      </c>
      <c r="I233" s="26" t="s">
        <v>349</v>
      </c>
      <c r="J233" s="3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row>
    <row r="234" s="2" customFormat="1" ht="112.5" spans="1:251">
      <c r="A234" s="26">
        <v>227</v>
      </c>
      <c r="B234" s="37" t="s">
        <v>1134</v>
      </c>
      <c r="C234" s="37">
        <v>1000</v>
      </c>
      <c r="D234" s="37"/>
      <c r="E234" s="44">
        <v>0.08651</v>
      </c>
      <c r="F234" s="37" t="s">
        <v>1127</v>
      </c>
      <c r="G234" s="66" t="s">
        <v>1135</v>
      </c>
      <c r="H234" s="37">
        <v>90</v>
      </c>
      <c r="I234" s="26" t="s">
        <v>349</v>
      </c>
      <c r="J234" s="3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row>
    <row r="235" s="1" customFormat="1" ht="243.75" spans="1:251">
      <c r="A235" s="26">
        <v>228</v>
      </c>
      <c r="B235" s="37" t="s">
        <v>154</v>
      </c>
      <c r="C235" s="37">
        <v>186359.83</v>
      </c>
      <c r="D235" s="37">
        <v>306933.59</v>
      </c>
      <c r="E235" s="42">
        <v>1</v>
      </c>
      <c r="F235" s="37" t="s">
        <v>1127</v>
      </c>
      <c r="G235" s="66" t="s">
        <v>1136</v>
      </c>
      <c r="H235" s="37">
        <v>100</v>
      </c>
      <c r="I235" s="37" t="s">
        <v>156</v>
      </c>
      <c r="J235" s="3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row>
    <row r="236" s="1" customFormat="1" ht="131.25" spans="1:251">
      <c r="A236" s="26">
        <v>229</v>
      </c>
      <c r="B236" s="37" t="s">
        <v>1137</v>
      </c>
      <c r="C236" s="37">
        <v>59085.32</v>
      </c>
      <c r="D236" s="37">
        <v>17864.92</v>
      </c>
      <c r="E236" s="42">
        <v>1</v>
      </c>
      <c r="F236" s="32" t="s">
        <v>1138</v>
      </c>
      <c r="G236" s="66" t="s">
        <v>323</v>
      </c>
      <c r="H236" s="37">
        <v>99.97</v>
      </c>
      <c r="I236" s="37" t="s">
        <v>159</v>
      </c>
      <c r="J236" s="3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row>
    <row r="237" s="3" customFormat="1" ht="13.5" spans="1:251">
      <c r="A237" s="67"/>
      <c r="B237" s="68"/>
      <c r="C237" s="69"/>
      <c r="D237" s="69"/>
      <c r="E237" s="69"/>
      <c r="F237" s="69"/>
      <c r="G237" s="70"/>
      <c r="H237" s="69"/>
      <c r="I237" s="71"/>
      <c r="J237" s="71"/>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c r="DA237" s="67"/>
      <c r="DB237" s="67"/>
      <c r="DC237" s="67"/>
      <c r="DD237" s="67"/>
      <c r="DE237" s="67"/>
      <c r="DF237" s="67"/>
      <c r="DG237" s="67"/>
      <c r="DH237" s="67"/>
      <c r="DI237" s="67"/>
      <c r="DJ237" s="67"/>
      <c r="DK237" s="67"/>
      <c r="DL237" s="67"/>
      <c r="DM237" s="67"/>
      <c r="DN237" s="67"/>
      <c r="DO237" s="67"/>
      <c r="DP237" s="67"/>
      <c r="DQ237" s="67"/>
      <c r="DR237" s="67"/>
      <c r="DS237" s="67"/>
      <c r="DT237" s="67"/>
      <c r="DU237" s="67"/>
      <c r="DV237" s="67"/>
      <c r="DW237" s="67"/>
      <c r="DX237" s="67"/>
      <c r="DY237" s="67"/>
      <c r="DZ237" s="67"/>
      <c r="EA237" s="67"/>
      <c r="EB237" s="67"/>
      <c r="EC237" s="67"/>
      <c r="ED237" s="67"/>
      <c r="EE237" s="67"/>
      <c r="EF237" s="67"/>
      <c r="EG237" s="67"/>
      <c r="EH237" s="67"/>
      <c r="EI237" s="67"/>
      <c r="EJ237" s="67"/>
      <c r="EK237" s="67"/>
      <c r="EL237" s="67"/>
      <c r="EM237" s="67"/>
      <c r="EN237" s="67"/>
      <c r="EO237" s="67"/>
      <c r="EP237" s="67"/>
      <c r="EQ237" s="67"/>
      <c r="ER237" s="67"/>
      <c r="ES237" s="67"/>
      <c r="ET237" s="67"/>
      <c r="EU237" s="67"/>
      <c r="EV237" s="67"/>
      <c r="EW237" s="67"/>
      <c r="EX237" s="67"/>
      <c r="EY237" s="67"/>
      <c r="EZ237" s="67"/>
      <c r="FA237" s="67"/>
      <c r="FB237" s="67"/>
      <c r="FC237" s="67"/>
      <c r="FD237" s="67"/>
      <c r="FE237" s="67"/>
      <c r="FF237" s="67"/>
      <c r="FG237" s="67"/>
      <c r="FH237" s="67"/>
      <c r="FI237" s="67"/>
      <c r="FJ237" s="67"/>
      <c r="FK237" s="67"/>
      <c r="FL237" s="67"/>
      <c r="FM237" s="67"/>
      <c r="FN237" s="67"/>
      <c r="FO237" s="67"/>
      <c r="FP237" s="67"/>
      <c r="FQ237" s="67"/>
      <c r="FR237" s="67"/>
      <c r="FS237" s="67"/>
      <c r="FT237" s="67"/>
      <c r="FU237" s="67"/>
      <c r="FV237" s="67"/>
      <c r="FW237" s="67"/>
      <c r="FX237" s="67"/>
      <c r="FY237" s="67"/>
      <c r="FZ237" s="67"/>
      <c r="GA237" s="67"/>
      <c r="GB237" s="67"/>
      <c r="GC237" s="67"/>
      <c r="GD237" s="67"/>
      <c r="GE237" s="67"/>
      <c r="GF237" s="67"/>
      <c r="GG237" s="67"/>
      <c r="GH237" s="67"/>
      <c r="GI237" s="67"/>
      <c r="GJ237" s="67"/>
      <c r="GK237" s="67"/>
      <c r="GL237" s="67"/>
      <c r="GM237" s="67"/>
      <c r="GN237" s="67"/>
      <c r="GO237" s="67"/>
      <c r="GP237" s="67"/>
      <c r="GQ237" s="67"/>
      <c r="GR237" s="67"/>
      <c r="GS237" s="67"/>
      <c r="GT237" s="67"/>
      <c r="GU237" s="67"/>
      <c r="GV237" s="67"/>
      <c r="GW237" s="67"/>
      <c r="GX237" s="67"/>
      <c r="GY237" s="67"/>
      <c r="GZ237" s="67"/>
      <c r="HA237" s="67"/>
      <c r="HB237" s="67"/>
      <c r="HC237" s="67"/>
      <c r="HD237" s="67"/>
      <c r="HE237" s="67"/>
      <c r="HF237" s="67"/>
      <c r="HG237" s="67"/>
      <c r="HH237" s="67"/>
      <c r="HI237" s="67"/>
      <c r="HJ237" s="67"/>
      <c r="HK237" s="67"/>
      <c r="HL237" s="67"/>
      <c r="HM237" s="67"/>
      <c r="HN237" s="67"/>
      <c r="HO237" s="67"/>
      <c r="HP237" s="67"/>
      <c r="HQ237" s="67"/>
      <c r="HR237" s="67"/>
      <c r="HS237" s="67"/>
      <c r="HT237" s="67"/>
      <c r="HU237" s="67"/>
      <c r="HV237" s="67"/>
      <c r="HW237" s="67"/>
      <c r="HX237" s="67"/>
      <c r="HY237" s="67"/>
      <c r="HZ237" s="67"/>
      <c r="IA237" s="67"/>
      <c r="IB237" s="67"/>
      <c r="IC237" s="67"/>
      <c r="ID237" s="67"/>
      <c r="IE237" s="67"/>
      <c r="IF237" s="67"/>
      <c r="IG237" s="67"/>
      <c r="IH237" s="67"/>
      <c r="II237" s="67"/>
      <c r="IJ237" s="67"/>
      <c r="IK237" s="67"/>
      <c r="IL237" s="67"/>
      <c r="IM237" s="67"/>
      <c r="IN237" s="67"/>
      <c r="IO237" s="67"/>
      <c r="IP237" s="67"/>
      <c r="IQ237" s="67"/>
    </row>
  </sheetData>
  <mergeCells count="19">
    <mergeCell ref="A2:J2"/>
    <mergeCell ref="C6:D6"/>
    <mergeCell ref="A4:A5"/>
    <mergeCell ref="B4:B5"/>
    <mergeCell ref="C4:C5"/>
    <mergeCell ref="D4:D5"/>
    <mergeCell ref="E4:E5"/>
    <mergeCell ref="E6:E7"/>
    <mergeCell ref="F4:F5"/>
    <mergeCell ref="F6:F7"/>
    <mergeCell ref="G4:G5"/>
    <mergeCell ref="G6:G7"/>
    <mergeCell ref="H4:H5"/>
    <mergeCell ref="H6:H7"/>
    <mergeCell ref="I4:I5"/>
    <mergeCell ref="I6:I7"/>
    <mergeCell ref="J4:J5"/>
    <mergeCell ref="J6:J7"/>
    <mergeCell ref="A6:B7"/>
  </mergeCells>
  <dataValidations count="2">
    <dataValidation type="list" allowBlank="1" showInputMessage="1" showErrorMessage="1" sqref="D158:D159 F158:F159">
      <formula1>#REF!</formula1>
    </dataValidation>
    <dataValidation allowBlank="1" showInputMessage="1" showErrorMessage="1" sqref="E158:E159"/>
  </dataValidations>
  <printOptions horizontalCentered="1"/>
  <pageMargins left="0.472222222222222" right="0.472222222222222" top="0.472222222222222" bottom="0.511805555555556" header="0.5" footer="0.236111111111111"/>
  <pageSetup paperSize="9" scale="60" orientation="landscape" horizontalDpi="600"/>
  <headerFooter>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自治区重点项目绩效评价</vt:lpstr>
      <vt:lpstr>财政重点绩效目标跟踪监控</vt:lpstr>
      <vt:lpstr>中央对地方转移支付绩效自评</vt:lpstr>
      <vt:lpstr>自治区对市县专项转移支付绩效自评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张三</cp:lastModifiedBy>
  <dcterms:created xsi:type="dcterms:W3CDTF">2025-09-21T17:44:00Z</dcterms:created>
  <dcterms:modified xsi:type="dcterms:W3CDTF">2025-12-03T09:22:48Z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0E08AA6BF0774170B0C6DF4E09604E56_13</vt:lpwstr>
  </property>
  <property fmtid="{D5CDD505-2E9C-101B-9397-08002B2CF9AE}" pid="3" name="KSOProductBuildVer">
    <vt:lpwstr>2052-12.1.0.23542</vt:lpwstr>
  </property>
  <property fmtid="{D5CDD505-2E9C-101B-9397-08002B2CF9AE}" pid="4" name="KSOReadingLayout">
    <vt:bool>false</vt:bool>
  </property>
</Properties>
</file>